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chiers\Documents commerciaux\01 - Contrats- Agreements\Universitaires\Français\Conventions téléchargeables\Version Janvier 2024\"/>
    </mc:Choice>
  </mc:AlternateContent>
  <xr:revisionPtr revIDLastSave="0" documentId="13_ncr:1_{8C11C159-DE2E-4251-A469-56EB1DED065F}" xr6:coauthVersionLast="47" xr6:coauthVersionMax="47" xr10:uidLastSave="{00000000-0000-0000-0000-000000000000}"/>
  <workbookProtection workbookPassword="D205" lockStructure="1"/>
  <bookViews>
    <workbookView xWindow="-120" yWindow="-120" windowWidth="29040" windowHeight="15840" xr2:uid="{00000000-000D-0000-FFFF-FFFF00000000}"/>
  </bookViews>
  <sheets>
    <sheet name="Page 1" sheetId="1" r:id="rId1"/>
    <sheet name="Page 2" sheetId="2" r:id="rId2"/>
    <sheet name="Page 3" sheetId="8" r:id="rId3"/>
  </sheets>
  <definedNames>
    <definedName name="Address">'Page 1'!$G$20</definedName>
    <definedName name="Address1">'Page 1'!$G$20</definedName>
    <definedName name="Address2">'Page 1'!$G$22</definedName>
    <definedName name="Address3">'Page 1'!$G$24</definedName>
    <definedName name="Addresse">'Page 1'!$G$22</definedName>
    <definedName name="City">'Page 1'!$G$26</definedName>
    <definedName name="Country">'Page 1'!$AA$28</definedName>
    <definedName name="Dpt">'Page 1'!$H$18</definedName>
    <definedName name="Email">'Page 1'!$AB$35</definedName>
    <definedName name="Fax">'Page 1'!$P$35</definedName>
    <definedName name="FirstName">'Page 1'!$G$33</definedName>
    <definedName name="LastName">'Page 1'!$AA$33</definedName>
    <definedName name="Name">'Page 1'!$J$16</definedName>
    <definedName name="OLE_LINK4" localSheetId="2">'Page 3'!$R$12</definedName>
    <definedName name="OLE_LINK6" localSheetId="2">'Page 3'!$AN$27</definedName>
    <definedName name="State">'Page 1'!$I$28</definedName>
    <definedName name="Tel">'Page 1'!$E$35</definedName>
    <definedName name="Total">'Page 1'!$AI$47</definedName>
    <definedName name="Total2">'Page 1'!$AL$47</definedName>
    <definedName name="ZipCode">'Page 1'!$AC$26</definedName>
    <definedName name="_xlnm.Print_Area" localSheetId="0">'Page 1'!$C$1:$AQ$62</definedName>
    <definedName name="_xlnm.Print_Area" localSheetId="1">'Page 2'!$C$1:$AQ$74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0" i="1" l="1"/>
  <c r="AL46" i="1"/>
  <c r="AE35" i="2"/>
  <c r="AL47" i="1"/>
  <c r="AL45" i="1"/>
  <c r="AL44" i="1"/>
  <c r="AL43" i="1"/>
  <c r="AL42" i="1"/>
  <c r="AL41" i="1"/>
  <c r="AL48" i="1" s="1"/>
  <c r="AF55" i="1" s="1"/>
  <c r="R44" i="2" s="1"/>
  <c r="Y9" i="1"/>
  <c r="Y10" i="2" s="1"/>
  <c r="AL1" i="2"/>
  <c r="C9" i="2"/>
  <c r="H15" i="2"/>
  <c r="H53" i="2"/>
  <c r="H55" i="2"/>
  <c r="H57" i="2"/>
  <c r="K59" i="2"/>
  <c r="AX1" i="8"/>
  <c r="AC2" i="8" l="1"/>
</calcChain>
</file>

<file path=xl/sharedStrings.xml><?xml version="1.0" encoding="utf-8"?>
<sst xmlns="http://schemas.openxmlformats.org/spreadsheetml/2006/main" count="94" uniqueCount="75">
  <si>
    <t>(Page 1 / 3)</t>
  </si>
  <si>
    <t>Nom :</t>
  </si>
  <si>
    <t>Département :</t>
  </si>
  <si>
    <t>Adresse :</t>
  </si>
  <si>
    <t>Ville :</t>
  </si>
  <si>
    <t>Code postal :</t>
  </si>
  <si>
    <t>Etat ou province :</t>
  </si>
  <si>
    <t>Pays :</t>
  </si>
  <si>
    <t>Interlocuteur logiciel</t>
  </si>
  <si>
    <t>Prénom :</t>
  </si>
  <si>
    <t>Tél. :</t>
  </si>
  <si>
    <t>Fax. :</t>
  </si>
  <si>
    <t>E-mail :</t>
  </si>
  <si>
    <t>Logiciels</t>
  </si>
  <si>
    <t>Nombre de licences locales</t>
  </si>
  <si>
    <t>Simulis Thermodynamics</t>
  </si>
  <si>
    <t>ProSimPlus</t>
  </si>
  <si>
    <t>BatchColumn</t>
  </si>
  <si>
    <t>BatchReactor</t>
  </si>
  <si>
    <t>Signature :</t>
  </si>
  <si>
    <t>..............................................................</t>
  </si>
  <si>
    <t>Entre</t>
  </si>
  <si>
    <t>et</t>
  </si>
  <si>
    <t>Principales dispositions :</t>
  </si>
  <si>
    <t>Adresse e-mail :</t>
  </si>
  <si>
    <t>Fax :</t>
  </si>
  <si>
    <t>Nom : . . . . . . . . . . . . . . . . . . . . . . . . . . . . . . . . . . . .</t>
  </si>
  <si>
    <t>Fonction :. . . . . . . . . . . . . . . . . . . . . . . . . . . . . . . . . .</t>
  </si>
  <si>
    <t>Date : . . . . . . . . . . . . . . . . . . . . . . . . . . . . . . . . . . . . .</t>
  </si>
  <si>
    <t xml:space="preserve">Signature et cachet : . . . . . . . . . . . . . . . . . . . . . . . . . </t>
  </si>
  <si>
    <t>(Page 2 / 3)</t>
  </si>
  <si>
    <t>(Page 3 / 3)</t>
  </si>
  <si>
    <r>
      <t>ci-après désigné par le terme : "</t>
    </r>
    <r>
      <rPr>
        <b/>
        <sz val="10"/>
        <rFont val="Arial"/>
        <family val="2"/>
      </rPr>
      <t>L'I</t>
    </r>
    <r>
      <rPr>
        <b/>
        <sz val="8"/>
        <rFont val="Arial"/>
        <family val="2"/>
      </rPr>
      <t>NSTITUTION</t>
    </r>
    <r>
      <rPr>
        <sz val="10"/>
        <rFont val="Arial"/>
      </rPr>
      <t>"</t>
    </r>
  </si>
  <si>
    <r>
      <t>ci-après désigné par le terme : "</t>
    </r>
    <r>
      <rPr>
        <b/>
        <sz val="10"/>
        <rFont val="Arial"/>
        <family val="2"/>
      </rPr>
      <t>P</t>
    </r>
    <r>
      <rPr>
        <b/>
        <sz val="8"/>
        <rFont val="Arial"/>
        <family val="2"/>
      </rPr>
      <t>RO</t>
    </r>
    <r>
      <rPr>
        <b/>
        <sz val="10"/>
        <rFont val="Arial"/>
        <family val="2"/>
      </rPr>
      <t>S</t>
    </r>
    <r>
      <rPr>
        <b/>
        <sz val="8"/>
        <rFont val="Arial"/>
        <family val="2"/>
      </rPr>
      <t>IM</t>
    </r>
    <r>
      <rPr>
        <sz val="10"/>
        <rFont val="Arial"/>
      </rPr>
      <t>"</t>
    </r>
  </si>
  <si>
    <r>
      <t>L</t>
    </r>
    <r>
      <rPr>
        <b/>
        <sz val="8"/>
        <rFont val="Arial"/>
        <family val="2"/>
      </rPr>
      <t>E</t>
    </r>
    <r>
      <rPr>
        <b/>
        <sz val="10"/>
        <rFont val="Arial"/>
        <family val="2"/>
      </rPr>
      <t xml:space="preserve"> C</t>
    </r>
    <r>
      <rPr>
        <b/>
        <sz val="8"/>
        <rFont val="Arial"/>
        <family val="2"/>
      </rPr>
      <t>ORRESPONDANT</t>
    </r>
    <r>
      <rPr>
        <b/>
        <sz val="10"/>
        <rFont val="Arial"/>
        <family val="2"/>
      </rPr>
      <t xml:space="preserve"> L</t>
    </r>
    <r>
      <rPr>
        <b/>
        <sz val="8"/>
        <rFont val="Arial"/>
        <family val="2"/>
      </rPr>
      <t>OGICIEL</t>
    </r>
    <r>
      <rPr>
        <sz val="10"/>
        <rFont val="Arial"/>
      </rPr>
      <t xml:space="preserve"> qui sera le contact de P</t>
    </r>
    <r>
      <rPr>
        <sz val="8"/>
        <rFont val="Arial"/>
        <family val="2"/>
      </rPr>
      <t>RO</t>
    </r>
    <r>
      <rPr>
        <sz val="10"/>
        <rFont val="Arial"/>
      </rPr>
      <t>S</t>
    </r>
    <r>
      <rPr>
        <sz val="8"/>
        <rFont val="Arial"/>
        <family val="2"/>
      </rPr>
      <t>IM</t>
    </r>
    <r>
      <rPr>
        <sz val="10"/>
        <rFont val="Arial"/>
      </rPr>
      <t xml:space="preserve"> est :</t>
    </r>
  </si>
  <si>
    <r>
      <t>Pour L'I</t>
    </r>
    <r>
      <rPr>
        <sz val="8"/>
        <rFont val="Arial"/>
        <family val="2"/>
      </rPr>
      <t>NSTITUTION</t>
    </r>
    <r>
      <rPr>
        <sz val="10"/>
        <rFont val="Arial"/>
      </rPr>
      <t xml:space="preserve"> (représentant autorisé)</t>
    </r>
  </si>
  <si>
    <r>
      <t>Pour P</t>
    </r>
    <r>
      <rPr>
        <sz val="8"/>
        <rFont val="Arial"/>
        <family val="2"/>
      </rPr>
      <t>RO</t>
    </r>
    <r>
      <rPr>
        <sz val="10"/>
        <rFont val="Arial"/>
      </rPr>
      <t>S</t>
    </r>
    <r>
      <rPr>
        <sz val="8"/>
        <rFont val="Arial"/>
        <family val="2"/>
      </rPr>
      <t>IM</t>
    </r>
  </si>
  <si>
    <r>
      <t>Pour l’I</t>
    </r>
    <r>
      <rPr>
        <sz val="8"/>
        <rFont val="Arial"/>
        <family val="2"/>
      </rPr>
      <t>NSTITUTION</t>
    </r>
    <r>
      <rPr>
        <sz val="10"/>
        <rFont val="Arial"/>
      </rPr>
      <t xml:space="preserve"> (représentant autorisé)</t>
    </r>
  </si>
  <si>
    <t>Nom de l'organisme :</t>
  </si>
  <si>
    <t>Licences choisies</t>
  </si>
  <si>
    <t xml:space="preserve">Montant forfaitaire en Euro HT par an : </t>
  </si>
  <si>
    <t>Université, école d'ingénieur ou établissement d'enseignement</t>
  </si>
  <si>
    <t xml:space="preserve"> </t>
  </si>
  <si>
    <t>Montant total par an</t>
  </si>
  <si>
    <t>Durée choisie :</t>
  </si>
  <si>
    <t xml:space="preserve"> années</t>
  </si>
  <si>
    <t xml:space="preserve"> Euro (€) HT</t>
  </si>
  <si>
    <t>CONVENTION PLURIANNUELLE DE MISE A DISPOSITION DE LOGICIELS A DES FINS D'ENSEIGNEMENT</t>
  </si>
  <si>
    <r>
      <t>P</t>
    </r>
    <r>
      <rPr>
        <sz val="8"/>
        <rFont val="Arial"/>
        <family val="2"/>
      </rPr>
      <t>RO</t>
    </r>
    <r>
      <rPr>
        <sz val="10"/>
        <rFont val="Arial"/>
      </rPr>
      <t>S</t>
    </r>
    <r>
      <rPr>
        <sz val="8"/>
        <rFont val="Arial"/>
        <family val="2"/>
      </rPr>
      <t>IM</t>
    </r>
    <r>
      <rPr>
        <sz val="10"/>
        <rFont val="Arial"/>
      </rPr>
      <t xml:space="preserve"> met à disposition de l’I</t>
    </r>
    <r>
      <rPr>
        <sz val="8"/>
        <rFont val="Arial"/>
        <family val="2"/>
      </rPr>
      <t>NSTITUTION</t>
    </r>
    <r>
      <rPr>
        <sz val="10"/>
        <rFont val="Arial"/>
      </rPr>
      <t xml:space="preserve"> les logiciels définis dans la page précédente (page 1/3) et ci-après désignés par le terme</t>
    </r>
  </si>
  <si>
    <t>Montant global et forfaitaire :</t>
  </si>
  <si>
    <r>
      <t>"L</t>
    </r>
    <r>
      <rPr>
        <sz val="8"/>
        <rFont val="Arial"/>
        <family val="2"/>
      </rPr>
      <t>E</t>
    </r>
    <r>
      <rPr>
        <sz val="10"/>
        <rFont val="Arial"/>
      </rPr>
      <t xml:space="preserve"> P</t>
    </r>
    <r>
      <rPr>
        <sz val="8"/>
        <rFont val="Arial"/>
        <family val="2"/>
      </rPr>
      <t>ROGICIEL</t>
    </r>
    <r>
      <rPr>
        <sz val="10"/>
        <rFont val="Arial"/>
      </rPr>
      <t xml:space="preserve">", selon les termes et conditions ici définis (voir page 3/3), pour une durée de </t>
    </r>
  </si>
  <si>
    <r>
      <t>L’I</t>
    </r>
    <r>
      <rPr>
        <sz val="8"/>
        <rFont val="Arial"/>
        <family val="2"/>
      </rPr>
      <t>NSTITUTION</t>
    </r>
    <r>
      <rPr>
        <sz val="10"/>
        <rFont val="Arial"/>
      </rPr>
      <t xml:space="preserve"> s’engage à verser à P</t>
    </r>
    <r>
      <rPr>
        <sz val="8"/>
        <rFont val="Arial"/>
        <family val="2"/>
      </rPr>
      <t>RO</t>
    </r>
    <r>
      <rPr>
        <sz val="10"/>
        <rFont val="Arial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>, pour la durée de la présente C</t>
    </r>
    <r>
      <rPr>
        <sz val="8"/>
        <rFont val="Arial"/>
        <family val="2"/>
      </rPr>
      <t>ONVENTION</t>
    </r>
    <r>
      <rPr>
        <sz val="10"/>
        <rFont val="Arial"/>
        <family val="2"/>
      </rPr>
      <t>, un montant global et forfaitaire (payable en un</t>
    </r>
  </si>
  <si>
    <t>seul versement, d'avance, terme à échoir) de</t>
  </si>
  <si>
    <t>Référence :</t>
  </si>
  <si>
    <r>
      <t>L'I</t>
    </r>
    <r>
      <rPr>
        <sz val="8"/>
        <rFont val="Arial"/>
        <family val="2"/>
      </rPr>
      <t>NSTITUTION</t>
    </r>
    <r>
      <rPr>
        <sz val="10"/>
        <rFont val="Arial"/>
      </rPr>
      <t xml:space="preserve"> s’engage à utiliser le P</t>
    </r>
    <r>
      <rPr>
        <sz val="8"/>
        <rFont val="Arial"/>
        <family val="2"/>
      </rPr>
      <t xml:space="preserve">ROGICIEL </t>
    </r>
    <r>
      <rPr>
        <b/>
        <sz val="10"/>
        <rFont val="Arial"/>
        <family val="2"/>
      </rPr>
      <t xml:space="preserve">uniquement à des fins d’enseignement </t>
    </r>
    <r>
      <rPr>
        <sz val="10"/>
        <rFont val="Arial"/>
      </rPr>
      <t>et s’interdit de réaliser avec le P</t>
    </r>
    <r>
      <rPr>
        <sz val="8"/>
        <rFont val="Arial"/>
        <family val="2"/>
      </rPr>
      <t>ROGICIEL</t>
    </r>
    <r>
      <rPr>
        <sz val="10"/>
        <rFont val="Arial"/>
      </rPr>
      <t xml:space="preserve"> toute prestation pour le compte de tiers, que cette prestation soit ou non rémunérée. </t>
    </r>
  </si>
  <si>
    <t xml:space="preserve">Toute cession ou convention, de quelque manière qu’elle soit qualifiée, qui aurait pour effet de transmettre à un tiers l’usage concédé, même à titre gratuit est strictement interdite. </t>
  </si>
  <si>
    <r>
      <t>L’I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s’engage à citer l’origine du P</t>
    </r>
    <r>
      <rPr>
        <sz val="8"/>
        <rFont val="Arial"/>
        <family val="2"/>
      </rPr>
      <t>ROGICIEL</t>
    </r>
    <r>
      <rPr>
        <sz val="10"/>
        <rFont val="Arial"/>
        <family val="2"/>
      </rPr>
      <t xml:space="preserve"> dans les enseignements faits en utilisant le P</t>
    </r>
    <r>
      <rPr>
        <sz val="8"/>
        <rFont val="Arial"/>
        <family val="2"/>
      </rPr>
      <t>ROGICIEL</t>
    </r>
    <r>
      <rPr>
        <sz val="10"/>
        <rFont val="Arial"/>
        <family val="2"/>
      </rPr>
      <t> et à assurer autant que faire se peut la promotion du P</t>
    </r>
    <r>
      <rPr>
        <sz val="8"/>
        <rFont val="Arial"/>
        <family val="2"/>
      </rPr>
      <t>ROGICIEL</t>
    </r>
    <r>
      <rPr>
        <sz val="10"/>
        <rFont val="Arial"/>
        <family val="2"/>
      </rPr>
      <t>.</t>
    </r>
  </si>
  <si>
    <t>Licences réseau</t>
  </si>
  <si>
    <t>Licences "classe"</t>
  </si>
  <si>
    <t>Nombre d'utilisateurs simultanés</t>
  </si>
  <si>
    <t>dont "empruntables"</t>
  </si>
  <si>
    <t>Nombre</t>
  </si>
  <si>
    <t>Montant pour la première licence (locale ou premier utilisateur réseau) :</t>
  </si>
  <si>
    <t>Montant par licence supplémentaire (locale ou utilisateur réseau) :</t>
  </si>
  <si>
    <t>Montant par licence "classe" (60 utilisateurs simultanés sur le réseau) :</t>
  </si>
  <si>
    <t>Supplément par licence "empruntable" (réseau) :</t>
  </si>
  <si>
    <t>ProPhyPlus</t>
  </si>
  <si>
    <t>Simulis Pinch</t>
  </si>
  <si>
    <t>Date de début souhaitée :</t>
  </si>
  <si>
    <r>
      <t>La date retenue pour l'entrée en vigueur de la C</t>
    </r>
    <r>
      <rPr>
        <sz val="8"/>
        <rFont val="Arial"/>
        <family val="2"/>
      </rPr>
      <t>ONVENTION</t>
    </r>
    <r>
      <rPr>
        <sz val="10"/>
        <rFont val="Arial"/>
        <family val="2"/>
      </rPr>
      <t xml:space="preserve"> est le (à compléter par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>) : . . . . . . . . . . . . . . . . . . . . . . . . . . . .</t>
    </r>
  </si>
  <si>
    <t>ProSimPlus Energy</t>
  </si>
  <si>
    <r>
      <t>Fives ProSim</t>
    </r>
    <r>
      <rPr>
        <sz val="10"/>
        <rFont val="Arial"/>
      </rPr>
      <t xml:space="preserve">, Société par Actions Simplifiée  dont le siège social est 51 rue Ampère, Immeuble Stratège A, 31670 Labège (France), immatriculée au Registre du Commerce de Toulouse sous le numéro B 350 476 487, </t>
    </r>
  </si>
  <si>
    <t>Fives ProSim</t>
  </si>
  <si>
    <r>
      <t xml:space="preserve">Renseigner la page 1, imprimer les </t>
    </r>
    <r>
      <rPr>
        <b/>
        <i/>
        <sz val="10"/>
        <color rgb="FFAF007C"/>
        <rFont val="Arial"/>
        <family val="2"/>
      </rPr>
      <t>3 pages simultanément</t>
    </r>
    <r>
      <rPr>
        <i/>
        <sz val="10"/>
        <color rgb="FFAF007C"/>
        <rFont val="Arial"/>
        <family val="2"/>
      </rPr>
      <t xml:space="preserve">, les </t>
    </r>
    <r>
      <rPr>
        <b/>
        <i/>
        <sz val="10"/>
        <color rgb="FFAF007C"/>
        <rFont val="Arial"/>
        <family val="2"/>
      </rPr>
      <t>signer</t>
    </r>
    <r>
      <rPr>
        <i/>
        <sz val="10"/>
        <color rgb="FFAF007C"/>
        <rFont val="Arial"/>
        <family val="2"/>
      </rPr>
      <t xml:space="preserve"> puis les retourner à Fives ProSim par courrier ou par e-mail</t>
    </r>
  </si>
  <si>
    <t>Convention de mise à disposition de logiciels à des fins d'enseignement (à durée déterminée)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</si>
</sst>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&quot; / an&quot;"/>
    <numFmt numFmtId="165" formatCode="0#&quot; &quot;##&quot; &quot;##&quot; &quot;##&quot; &quot;##"/>
    <numFmt numFmtId="166" formatCode="#,##0\ &quot;€&quot;&quot; HT / an&quot;"/>
    <numFmt numFmtId="167" formatCode="#,##0\ [$€ HT-1]"/>
    <numFmt numFmtId="168" formatCode="#,##0&quot; Euros HT.&quot;"/>
    <numFmt numFmtId="169" formatCode="[$-40C]d\ mmmm\ yyyy;@"/>
  </numFmts>
  <fonts count="30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sz val="12"/>
      <color rgb="FF0000FF"/>
      <name val="Arial"/>
      <family val="2"/>
    </font>
    <font>
      <i/>
      <sz val="10"/>
      <color rgb="FFAF007C"/>
      <name val="Arial"/>
      <family val="2"/>
    </font>
    <font>
      <b/>
      <i/>
      <sz val="10"/>
      <color rgb="FFAF007C"/>
      <name val="Arial"/>
      <family val="2"/>
    </font>
    <font>
      <b/>
      <sz val="10"/>
      <color rgb="FFAF007C"/>
      <name val="Arial"/>
      <family val="2"/>
    </font>
    <font>
      <b/>
      <sz val="14"/>
      <color rgb="FFAF007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/>
    <xf numFmtId="14" fontId="3" fillId="0" borderId="0" xfId="0" applyNumberFormat="1" applyFont="1" applyAlignment="1">
      <alignment horizontal="right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168" fontId="10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/>
    <xf numFmtId="0" fontId="4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18" fillId="0" borderId="0" xfId="0" applyFont="1"/>
    <xf numFmtId="0" fontId="4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9" fillId="0" borderId="0" xfId="1" applyBorder="1" applyAlignment="1" applyProtection="1">
      <alignment horizontal="left"/>
    </xf>
    <xf numFmtId="0" fontId="22" fillId="0" borderId="0" xfId="0" applyFont="1" applyAlignment="1">
      <alignment horizontal="left" vertical="center"/>
    </xf>
    <xf numFmtId="0" fontId="0" fillId="0" borderId="2" xfId="0" applyBorder="1"/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0" fillId="2" borderId="4" xfId="0" applyFill="1" applyBorder="1"/>
    <xf numFmtId="0" fontId="12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righ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9" fontId="10" fillId="0" borderId="7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1" fillId="0" borderId="8" xfId="0" applyNumberFormat="1" applyFont="1" applyBorder="1" applyProtection="1">
      <protection locked="0"/>
    </xf>
    <xf numFmtId="49" fontId="10" fillId="0" borderId="1" xfId="0" applyNumberFormat="1" applyFon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49" fontId="10" fillId="0" borderId="8" xfId="0" applyNumberFormat="1" applyFont="1" applyBorder="1" applyAlignment="1" applyProtection="1">
      <alignment horizontal="left"/>
      <protection locked="0"/>
    </xf>
    <xf numFmtId="0" fontId="12" fillId="2" borderId="0" xfId="0" applyFont="1" applyFill="1" applyAlignment="1">
      <alignment horizontal="left" vertical="center"/>
    </xf>
    <xf numFmtId="49" fontId="10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9" fillId="0" borderId="7" xfId="1" applyNumberFormat="1" applyBorder="1" applyAlignment="1" applyProtection="1">
      <alignment horizontal="left"/>
      <protection locked="0"/>
    </xf>
    <xf numFmtId="49" fontId="0" fillId="0" borderId="1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166" fontId="5" fillId="0" borderId="3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10" fillId="0" borderId="3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10" xfId="0" applyBorder="1" applyProtection="1">
      <protection locked="0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6" fontId="5" fillId="0" borderId="17" xfId="0" applyNumberFormat="1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167" fontId="14" fillId="0" borderId="3" xfId="0" applyNumberFormat="1" applyFont="1" applyBorder="1" applyAlignment="1">
      <alignment horizontal="center" vertical="center"/>
    </xf>
    <xf numFmtId="167" fontId="14" fillId="0" borderId="4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/>
    </xf>
    <xf numFmtId="1" fontId="10" fillId="0" borderId="20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5" fillId="0" borderId="22" xfId="0" applyFont="1" applyBorder="1" applyAlignment="1">
      <alignment horizontal="left" vertical="center"/>
    </xf>
    <xf numFmtId="0" fontId="0" fillId="0" borderId="4" xfId="0" applyBorder="1"/>
    <xf numFmtId="0" fontId="0" fillId="0" borderId="6" xfId="0" applyBorder="1"/>
    <xf numFmtId="1" fontId="10" fillId="0" borderId="23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6" xfId="0" applyBorder="1" applyProtection="1">
      <protection locked="0"/>
    </xf>
    <xf numFmtId="1" fontId="10" fillId="0" borderId="4" xfId="0" applyNumberFormat="1" applyFont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3" borderId="31" xfId="0" applyFont="1" applyFill="1" applyBorder="1" applyAlignment="1">
      <alignment horizontal="center" vertical="center" wrapText="1"/>
    </xf>
    <xf numFmtId="0" fontId="0" fillId="0" borderId="0" xfId="0"/>
    <xf numFmtId="0" fontId="0" fillId="0" borderId="5" xfId="0" applyBorder="1"/>
    <xf numFmtId="0" fontId="0" fillId="0" borderId="32" xfId="0" applyBorder="1" applyAlignment="1">
      <alignment wrapText="1"/>
    </xf>
    <xf numFmtId="0" fontId="11" fillId="3" borderId="0" xfId="0" applyFont="1" applyFill="1" applyAlignment="1">
      <alignment horizontal="center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36" xfId="0" applyBorder="1" applyAlignment="1">
      <alignment wrapText="1"/>
    </xf>
    <xf numFmtId="0" fontId="11" fillId="3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11" fillId="3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" fontId="10" fillId="0" borderId="40" xfId="0" applyNumberFormat="1" applyFont="1" applyBorder="1" applyAlignment="1" applyProtection="1">
      <alignment horizontal="center" vertical="center"/>
      <protection locked="0"/>
    </xf>
    <xf numFmtId="1" fontId="10" fillId="0" borderId="41" xfId="0" applyNumberFormat="1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left" vertical="center"/>
    </xf>
    <xf numFmtId="0" fontId="0" fillId="0" borderId="18" xfId="0" applyBorder="1"/>
    <xf numFmtId="0" fontId="0" fillId="0" borderId="43" xfId="0" applyBorder="1"/>
    <xf numFmtId="1" fontId="10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0" fillId="0" borderId="43" xfId="0" applyBorder="1" applyProtection="1">
      <protection locked="0"/>
    </xf>
    <xf numFmtId="1" fontId="10" fillId="0" borderId="44" xfId="0" applyNumberFormat="1" applyFont="1" applyBorder="1" applyAlignment="1" applyProtection="1">
      <alignment horizontal="center" vertical="center"/>
      <protection locked="0"/>
    </xf>
    <xf numFmtId="0" fontId="0" fillId="0" borderId="44" xfId="0" applyBorder="1" applyProtection="1">
      <protection locked="0"/>
    </xf>
    <xf numFmtId="1" fontId="10" fillId="0" borderId="45" xfId="0" applyNumberFormat="1" applyFont="1" applyBorder="1" applyAlignment="1" applyProtection="1">
      <alignment horizontal="center" vertical="center"/>
      <protection locked="0"/>
    </xf>
    <xf numFmtId="0" fontId="0" fillId="0" borderId="46" xfId="0" applyBorder="1" applyProtection="1">
      <protection locked="0"/>
    </xf>
    <xf numFmtId="1" fontId="10" fillId="0" borderId="47" xfId="0" applyNumberFormat="1" applyFont="1" applyBorder="1" applyAlignment="1" applyProtection="1">
      <alignment horizontal="center" vertical="center"/>
      <protection locked="0"/>
    </xf>
    <xf numFmtId="0" fontId="0" fillId="0" borderId="48" xfId="0" applyBorder="1" applyProtection="1">
      <protection locked="0"/>
    </xf>
    <xf numFmtId="166" fontId="5" fillId="0" borderId="0" xfId="0" applyNumberFormat="1" applyFont="1" applyAlignment="1">
      <alignment horizontal="left" vertical="center"/>
    </xf>
    <xf numFmtId="0" fontId="23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" fillId="2" borderId="12" xfId="0" applyFont="1" applyFill="1" applyBorder="1" applyAlignment="1">
      <alignment horizontal="right" vertical="center"/>
    </xf>
    <xf numFmtId="0" fontId="0" fillId="0" borderId="12" xfId="0" applyBorder="1"/>
    <xf numFmtId="166" fontId="1" fillId="0" borderId="12" xfId="0" applyNumberFormat="1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169" fontId="25" fillId="0" borderId="49" xfId="0" applyNumberFormat="1" applyFont="1" applyBorder="1" applyAlignment="1" applyProtection="1">
      <alignment horizontal="center" vertical="center"/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5" fillId="0" borderId="0" xfId="0" applyFont="1" applyAlignment="1">
      <alignment horizontal="justify" wrapText="1"/>
    </xf>
    <xf numFmtId="0" fontId="19" fillId="0" borderId="0" xfId="0" applyFont="1" applyAlignment="1">
      <alignment wrapText="1"/>
    </xf>
    <xf numFmtId="0" fontId="10" fillId="0" borderId="0" xfId="0" applyFont="1" applyAlignment="1">
      <alignment horizontal="left"/>
    </xf>
    <xf numFmtId="168" fontId="10" fillId="0" borderId="0" xfId="0" applyNumberFormat="1" applyFont="1" applyAlignment="1">
      <alignment horizontal="left"/>
    </xf>
    <xf numFmtId="0" fontId="0" fillId="0" borderId="0" xfId="0" applyAlignment="1">
      <alignment horizontal="left" wrapText="1"/>
    </xf>
    <xf numFmtId="165" fontId="1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66675</xdr:colOff>
      <xdr:row>0</xdr:row>
      <xdr:rowOff>0</xdr:rowOff>
    </xdr:from>
    <xdr:to>
      <xdr:col>43</xdr:col>
      <xdr:colOff>57531</xdr:colOff>
      <xdr:row>6</xdr:row>
      <xdr:rowOff>40767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36D1A1-8AE9-4E79-B6E7-5AD42196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0"/>
          <a:ext cx="1438656" cy="107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19050</xdr:colOff>
      <xdr:row>0</xdr:row>
      <xdr:rowOff>0</xdr:rowOff>
    </xdr:from>
    <xdr:to>
      <xdr:col>43</xdr:col>
      <xdr:colOff>9906</xdr:colOff>
      <xdr:row>6</xdr:row>
      <xdr:rowOff>40767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DC23CA-EAEC-4E6D-9627-719EFA422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0"/>
          <a:ext cx="1438656" cy="1078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9525</xdr:rowOff>
    </xdr:from>
    <xdr:to>
      <xdr:col>52</xdr:col>
      <xdr:colOff>142875</xdr:colOff>
      <xdr:row>81</xdr:row>
      <xdr:rowOff>19050</xdr:rowOff>
    </xdr:to>
    <xdr:pic>
      <xdr:nvPicPr>
        <xdr:cNvPr id="9271" name="Picture 49">
          <a:extLst>
            <a:ext uri="{FF2B5EF4-FFF2-40B4-BE49-F238E27FC236}">
              <a16:creationId xmlns:a16="http://schemas.microsoft.com/office/drawing/2014/main" id="{D380AA0C-8F16-5B0B-C096-B42599F47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1525"/>
          <a:ext cx="9515475" cy="1247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BC61"/>
  <sheetViews>
    <sheetView showGridLines="0" showRowColHeaders="0" showZeros="0" tabSelected="1" workbookViewId="0">
      <selection activeCell="C8" sqref="C8:AQ8"/>
    </sheetView>
  </sheetViews>
  <sheetFormatPr baseColWidth="10" defaultRowHeight="12.75" x14ac:dyDescent="0.2"/>
  <cols>
    <col min="1" max="151" width="2.7109375" customWidth="1"/>
  </cols>
  <sheetData>
    <row r="1" spans="2:48" x14ac:dyDescent="0.2">
      <c r="C1" s="42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60">
        <v>42401</v>
      </c>
      <c r="AM1" s="61"/>
      <c r="AN1" s="61"/>
      <c r="AO1" s="61"/>
      <c r="AP1" s="61"/>
      <c r="AQ1" s="61"/>
    </row>
    <row r="2" spans="2:48" x14ac:dyDescent="0.2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8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2:48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2:48" ht="18" x14ac:dyDescent="0.25">
      <c r="C5" s="4"/>
      <c r="D5" s="4"/>
      <c r="F5" s="44" t="s">
        <v>72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J5" s="4"/>
      <c r="AK5" s="4"/>
      <c r="AL5" s="4"/>
      <c r="AM5" s="4"/>
      <c r="AN5" s="4"/>
      <c r="AO5" s="4"/>
      <c r="AP5" s="4"/>
      <c r="AQ5" s="4"/>
    </row>
    <row r="8" spans="2:48" ht="15.75" x14ac:dyDescent="0.25">
      <c r="B8" s="2"/>
      <c r="C8" s="155" t="s">
        <v>74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9"/>
      <c r="AS8" s="9"/>
      <c r="AT8" s="9"/>
      <c r="AU8" s="9"/>
    </row>
    <row r="9" spans="2:48" ht="15.75" x14ac:dyDescent="0.25">
      <c r="B9" s="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8"/>
      <c r="P9" s="9"/>
      <c r="R9" s="9"/>
      <c r="S9" s="9"/>
      <c r="T9" s="25"/>
      <c r="U9" s="9"/>
      <c r="X9" s="26" t="s">
        <v>53</v>
      </c>
      <c r="Y9" s="45">
        <f ca="1">ROUND(RAND()*100000,0)</f>
        <v>62032</v>
      </c>
      <c r="Z9" s="45"/>
      <c r="AA9" s="45"/>
      <c r="AB9" s="45"/>
      <c r="AC9" s="45"/>
      <c r="AD9" s="45"/>
      <c r="AE9" s="45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2:48" ht="15.75" x14ac:dyDescent="0.25">
      <c r="B10" s="2"/>
      <c r="C10" s="71" t="s">
        <v>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9"/>
      <c r="AS10" s="9"/>
      <c r="AT10" s="9"/>
      <c r="AU10" s="9"/>
    </row>
    <row r="11" spans="2:48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2:48" x14ac:dyDescent="0.2">
      <c r="C12" s="72" t="s">
        <v>73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5"/>
      <c r="AS12" s="5"/>
      <c r="AT12" s="5"/>
      <c r="AU12" s="5"/>
    </row>
    <row r="14" spans="2:48" ht="21.95" customHeight="1" x14ac:dyDescent="0.2">
      <c r="C14" s="53" t="s">
        <v>41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6"/>
      <c r="AS14" s="6"/>
      <c r="AT14" s="6"/>
      <c r="AU14" s="6"/>
    </row>
    <row r="15" spans="2:48" ht="9.9499999999999993" customHeight="1" x14ac:dyDescent="0.2"/>
    <row r="16" spans="2:48" x14ac:dyDescent="0.2">
      <c r="C16" s="13" t="s">
        <v>38</v>
      </c>
      <c r="F16" s="4"/>
      <c r="J16" s="46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8"/>
      <c r="AT16" s="7"/>
      <c r="AU16" s="7"/>
      <c r="AV16" s="8"/>
    </row>
    <row r="17" spans="3:48" ht="2.1" customHeight="1" x14ac:dyDescent="0.2">
      <c r="C17" s="13"/>
      <c r="F17" s="4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4"/>
      <c r="X17" s="13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T17" s="7"/>
      <c r="AU17" s="7"/>
      <c r="AV17" s="8"/>
    </row>
    <row r="18" spans="3:48" x14ac:dyDescent="0.2">
      <c r="C18" s="13" t="s">
        <v>2</v>
      </c>
      <c r="H18" s="46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8"/>
      <c r="AT18" s="7"/>
      <c r="AU18" s="7"/>
      <c r="AV18" s="8"/>
    </row>
    <row r="19" spans="3:48" ht="9.9499999999999993" customHeight="1" x14ac:dyDescent="0.2"/>
    <row r="20" spans="3:48" x14ac:dyDescent="0.2">
      <c r="C20" s="13" t="s">
        <v>3</v>
      </c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6"/>
    </row>
    <row r="21" spans="3:48" ht="2.1" customHeight="1" x14ac:dyDescent="0.2"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</row>
    <row r="22" spans="3:48" x14ac:dyDescent="0.2"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6"/>
    </row>
    <row r="23" spans="3:48" ht="2.1" customHeight="1" x14ac:dyDescent="0.2"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</row>
    <row r="24" spans="3:48" x14ac:dyDescent="0.2">
      <c r="G24" s="5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6"/>
    </row>
    <row r="25" spans="3:48" ht="2.1" customHeight="1" x14ac:dyDescent="0.2">
      <c r="I25" t="s">
        <v>42</v>
      </c>
    </row>
    <row r="26" spans="3:48" x14ac:dyDescent="0.2">
      <c r="C26" s="13" t="s">
        <v>4</v>
      </c>
      <c r="G26" s="46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2"/>
      <c r="W26" s="4"/>
      <c r="X26" s="13" t="s">
        <v>5</v>
      </c>
      <c r="AC26" s="46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52"/>
      <c r="AR26" s="4"/>
      <c r="AS26" s="4"/>
      <c r="AT26" s="4"/>
      <c r="AU26" s="4"/>
    </row>
    <row r="27" spans="3:48" ht="2.1" customHeight="1" x14ac:dyDescent="0.2"/>
    <row r="28" spans="3:48" x14ac:dyDescent="0.2">
      <c r="C28" s="13" t="s">
        <v>6</v>
      </c>
      <c r="I28" s="46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52"/>
      <c r="W28" s="4"/>
      <c r="X28" s="13" t="s">
        <v>7</v>
      </c>
      <c r="AA28" s="46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52"/>
      <c r="AT28" s="4"/>
      <c r="AU28" s="4"/>
    </row>
    <row r="29" spans="3:48" ht="8.1" customHeight="1" x14ac:dyDescent="0.2">
      <c r="C29" s="1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4"/>
      <c r="X29" s="13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T29" s="4"/>
      <c r="AU29" s="4"/>
    </row>
    <row r="30" spans="3:48" ht="8.1" customHeight="1" x14ac:dyDescent="0.2"/>
    <row r="31" spans="3:48" ht="21.95" customHeight="1" x14ac:dyDescent="0.2">
      <c r="C31" s="53" t="s">
        <v>8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6"/>
      <c r="AS31" s="6"/>
      <c r="AT31" s="6"/>
      <c r="AU31" s="6"/>
    </row>
    <row r="32" spans="3:48" ht="9.9499999999999993" customHeight="1" x14ac:dyDescent="0.2"/>
    <row r="33" spans="3:55" x14ac:dyDescent="0.2">
      <c r="C33" s="13" t="s">
        <v>9</v>
      </c>
      <c r="G33" s="46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52"/>
      <c r="W33" s="4"/>
      <c r="X33" s="13" t="s">
        <v>1</v>
      </c>
      <c r="AA33" s="46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52"/>
      <c r="AT33" s="4"/>
      <c r="AU33" s="4"/>
      <c r="AY33" s="10"/>
      <c r="AZ33" s="10"/>
      <c r="BA33" s="10"/>
      <c r="BB33" s="10"/>
      <c r="BC33" s="10"/>
    </row>
    <row r="34" spans="3:55" ht="2.1" customHeight="1" x14ac:dyDescent="0.2"/>
    <row r="35" spans="3:55" x14ac:dyDescent="0.2">
      <c r="C35" s="13" t="s">
        <v>10</v>
      </c>
      <c r="E35" s="46"/>
      <c r="F35" s="50"/>
      <c r="G35" s="50"/>
      <c r="H35" s="50"/>
      <c r="I35" s="50"/>
      <c r="J35" s="50"/>
      <c r="K35" s="50"/>
      <c r="L35" s="51"/>
      <c r="N35" s="13" t="s">
        <v>11</v>
      </c>
      <c r="P35" s="46"/>
      <c r="Q35" s="50"/>
      <c r="R35" s="50"/>
      <c r="S35" s="50"/>
      <c r="T35" s="50"/>
      <c r="U35" s="50"/>
      <c r="V35" s="50"/>
      <c r="W35" s="51"/>
      <c r="Y35" s="13" t="s">
        <v>12</v>
      </c>
      <c r="AB35" s="57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9"/>
      <c r="AT35" s="4"/>
      <c r="AU35" s="4"/>
    </row>
    <row r="36" spans="3:55" ht="8.1" customHeight="1" x14ac:dyDescent="0.2">
      <c r="C36" s="13"/>
      <c r="E36" s="12"/>
      <c r="F36" s="3"/>
      <c r="G36" s="3"/>
      <c r="H36" s="3"/>
      <c r="I36" s="3"/>
      <c r="J36" s="3"/>
      <c r="K36" s="3"/>
      <c r="L36" s="3"/>
      <c r="N36" s="13"/>
      <c r="P36" s="12"/>
      <c r="Q36" s="3"/>
      <c r="R36" s="3"/>
      <c r="S36" s="3"/>
      <c r="T36" s="3"/>
      <c r="U36" s="3"/>
      <c r="V36" s="3"/>
      <c r="W36" s="3"/>
      <c r="Y36" s="13"/>
      <c r="AB36" s="31"/>
      <c r="AT36" s="4"/>
      <c r="AU36" s="4"/>
    </row>
    <row r="37" spans="3:55" ht="8.1" customHeight="1" thickBot="1" x14ac:dyDescent="0.25"/>
    <row r="38" spans="3:55" ht="21.95" customHeight="1" thickBot="1" x14ac:dyDescent="0.25">
      <c r="C38" s="68" t="s">
        <v>39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70"/>
      <c r="AR38" s="6"/>
      <c r="AS38" s="6"/>
      <c r="AT38" s="6"/>
      <c r="AU38" s="6"/>
    </row>
    <row r="39" spans="3:55" ht="12.75" customHeight="1" x14ac:dyDescent="0.2">
      <c r="C39" s="107" t="s">
        <v>13</v>
      </c>
      <c r="D39" s="108"/>
      <c r="E39" s="108"/>
      <c r="F39" s="108"/>
      <c r="G39" s="108"/>
      <c r="H39" s="108"/>
      <c r="I39" s="108"/>
      <c r="J39" s="108"/>
      <c r="K39" s="108"/>
      <c r="L39" s="109"/>
      <c r="M39" s="113" t="s">
        <v>14</v>
      </c>
      <c r="N39" s="108"/>
      <c r="O39" s="108"/>
      <c r="P39" s="108"/>
      <c r="Q39" s="108"/>
      <c r="R39" s="115" t="s">
        <v>57</v>
      </c>
      <c r="S39" s="116"/>
      <c r="T39" s="116"/>
      <c r="U39" s="116"/>
      <c r="V39" s="116"/>
      <c r="W39" s="117"/>
      <c r="X39" s="117"/>
      <c r="Y39" s="117"/>
      <c r="Z39" s="117"/>
      <c r="AA39" s="118"/>
      <c r="AB39" s="115" t="s">
        <v>58</v>
      </c>
      <c r="AC39" s="116"/>
      <c r="AD39" s="116"/>
      <c r="AE39" s="116"/>
      <c r="AF39" s="116"/>
      <c r="AG39" s="117"/>
      <c r="AH39" s="117"/>
      <c r="AI39" s="117"/>
      <c r="AJ39" s="117"/>
      <c r="AK39" s="118"/>
      <c r="AL39" s="94" t="s">
        <v>43</v>
      </c>
      <c r="AM39" s="95"/>
      <c r="AN39" s="95"/>
      <c r="AO39" s="95"/>
      <c r="AP39" s="95"/>
      <c r="AQ39" s="96"/>
    </row>
    <row r="40" spans="3:55" ht="39" customHeight="1" x14ac:dyDescent="0.2">
      <c r="C40" s="110"/>
      <c r="D40" s="111"/>
      <c r="E40" s="111"/>
      <c r="F40" s="111"/>
      <c r="G40" s="111"/>
      <c r="H40" s="111"/>
      <c r="I40" s="111"/>
      <c r="J40" s="111"/>
      <c r="K40" s="111"/>
      <c r="L40" s="112"/>
      <c r="M40" s="114"/>
      <c r="N40" s="111"/>
      <c r="O40" s="111"/>
      <c r="P40" s="111"/>
      <c r="Q40" s="111"/>
      <c r="R40" s="100" t="s">
        <v>59</v>
      </c>
      <c r="S40" s="101"/>
      <c r="T40" s="101"/>
      <c r="U40" s="101"/>
      <c r="V40" s="101"/>
      <c r="W40" s="102" t="s">
        <v>60</v>
      </c>
      <c r="X40" s="101"/>
      <c r="Y40" s="101"/>
      <c r="Z40" s="103"/>
      <c r="AA40" s="104"/>
      <c r="AB40" s="100" t="s">
        <v>61</v>
      </c>
      <c r="AC40" s="101"/>
      <c r="AD40" s="101"/>
      <c r="AE40" s="101"/>
      <c r="AF40" s="105"/>
      <c r="AG40" s="106" t="s">
        <v>60</v>
      </c>
      <c r="AH40" s="101"/>
      <c r="AI40" s="101"/>
      <c r="AJ40" s="103"/>
      <c r="AK40" s="104"/>
      <c r="AL40" s="97"/>
      <c r="AM40" s="98"/>
      <c r="AN40" s="98"/>
      <c r="AO40" s="98"/>
      <c r="AP40" s="98"/>
      <c r="AQ40" s="99"/>
      <c r="AR40" s="4"/>
    </row>
    <row r="41" spans="3:55" ht="20.100000000000001" customHeight="1" x14ac:dyDescent="0.2">
      <c r="C41" s="86" t="s">
        <v>15</v>
      </c>
      <c r="D41" s="87"/>
      <c r="E41" s="87"/>
      <c r="F41" s="87"/>
      <c r="G41" s="87"/>
      <c r="H41" s="87"/>
      <c r="I41" s="87"/>
      <c r="J41" s="87"/>
      <c r="K41" s="87"/>
      <c r="L41" s="88"/>
      <c r="M41" s="65">
        <v>0</v>
      </c>
      <c r="N41" s="66"/>
      <c r="O41" s="66"/>
      <c r="P41" s="66"/>
      <c r="Q41" s="92"/>
      <c r="R41" s="93"/>
      <c r="S41" s="66"/>
      <c r="T41" s="66"/>
      <c r="U41" s="66"/>
      <c r="V41" s="66"/>
      <c r="W41" s="120">
        <v>0</v>
      </c>
      <c r="X41" s="90"/>
      <c r="Y41" s="90"/>
      <c r="Z41" s="90"/>
      <c r="AA41" s="91"/>
      <c r="AB41" s="65"/>
      <c r="AC41" s="66"/>
      <c r="AD41" s="66"/>
      <c r="AE41" s="66"/>
      <c r="AF41" s="67"/>
      <c r="AG41" s="89">
        <v>0</v>
      </c>
      <c r="AH41" s="90"/>
      <c r="AI41" s="90"/>
      <c r="AJ41" s="90"/>
      <c r="AK41" s="91"/>
      <c r="AL41" s="62">
        <f t="shared" ref="AL41:AL47" si="0">(IF((M41+R41)=0,0,IF(AB41=0,$Y$50,0)+(M41+R41+AB41-1)*$Y$51)+AB41*$Y$52+(W41+AG41)*$Y$53)*(1-C$1)</f>
        <v>0</v>
      </c>
      <c r="AM41" s="63"/>
      <c r="AN41" s="63"/>
      <c r="AO41" s="63"/>
      <c r="AP41" s="63"/>
      <c r="AQ41" s="64"/>
    </row>
    <row r="42" spans="3:55" ht="20.100000000000001" customHeight="1" x14ac:dyDescent="0.2">
      <c r="C42" s="86" t="s">
        <v>16</v>
      </c>
      <c r="D42" s="87"/>
      <c r="E42" s="87"/>
      <c r="F42" s="87"/>
      <c r="G42" s="87"/>
      <c r="H42" s="87"/>
      <c r="I42" s="87"/>
      <c r="J42" s="87"/>
      <c r="K42" s="87"/>
      <c r="L42" s="88"/>
      <c r="M42" s="65"/>
      <c r="N42" s="66"/>
      <c r="O42" s="66"/>
      <c r="P42" s="66"/>
      <c r="Q42" s="92"/>
      <c r="R42" s="93"/>
      <c r="S42" s="66"/>
      <c r="T42" s="66"/>
      <c r="U42" s="66"/>
      <c r="V42" s="66"/>
      <c r="W42" s="119"/>
      <c r="X42" s="84"/>
      <c r="Y42" s="84"/>
      <c r="Z42" s="84"/>
      <c r="AA42" s="85"/>
      <c r="AB42" s="65"/>
      <c r="AC42" s="66"/>
      <c r="AD42" s="66"/>
      <c r="AE42" s="66"/>
      <c r="AF42" s="67"/>
      <c r="AG42" s="83"/>
      <c r="AH42" s="84"/>
      <c r="AI42" s="84"/>
      <c r="AJ42" s="84"/>
      <c r="AK42" s="85"/>
      <c r="AL42" s="62">
        <f t="shared" si="0"/>
        <v>0</v>
      </c>
      <c r="AM42" s="63"/>
      <c r="AN42" s="63"/>
      <c r="AO42" s="63"/>
      <c r="AP42" s="63"/>
      <c r="AQ42" s="64"/>
    </row>
    <row r="43" spans="3:55" ht="20.100000000000001" customHeight="1" x14ac:dyDescent="0.2">
      <c r="C43" s="86" t="s">
        <v>66</v>
      </c>
      <c r="D43" s="87"/>
      <c r="E43" s="87"/>
      <c r="F43" s="87"/>
      <c r="G43" s="87"/>
      <c r="H43" s="87"/>
      <c r="I43" s="87"/>
      <c r="J43" s="87"/>
      <c r="K43" s="87"/>
      <c r="L43" s="88"/>
      <c r="M43" s="65"/>
      <c r="N43" s="66"/>
      <c r="O43" s="66"/>
      <c r="P43" s="66"/>
      <c r="Q43" s="92"/>
      <c r="R43" s="93"/>
      <c r="S43" s="66"/>
      <c r="T43" s="66"/>
      <c r="U43" s="66"/>
      <c r="V43" s="66"/>
      <c r="W43" s="119"/>
      <c r="X43" s="84"/>
      <c r="Y43" s="84"/>
      <c r="Z43" s="84"/>
      <c r="AA43" s="85"/>
      <c r="AB43" s="65"/>
      <c r="AC43" s="66"/>
      <c r="AD43" s="66"/>
      <c r="AE43" s="66"/>
      <c r="AF43" s="67"/>
      <c r="AG43" s="83"/>
      <c r="AH43" s="84"/>
      <c r="AI43" s="84"/>
      <c r="AJ43" s="84"/>
      <c r="AK43" s="85"/>
      <c r="AL43" s="62">
        <f t="shared" si="0"/>
        <v>0</v>
      </c>
      <c r="AM43" s="63"/>
      <c r="AN43" s="63"/>
      <c r="AO43" s="63"/>
      <c r="AP43" s="63"/>
      <c r="AQ43" s="64"/>
    </row>
    <row r="44" spans="3:55" ht="20.100000000000001" customHeight="1" x14ac:dyDescent="0.2">
      <c r="C44" s="86" t="s">
        <v>17</v>
      </c>
      <c r="D44" s="87"/>
      <c r="E44" s="87"/>
      <c r="F44" s="87"/>
      <c r="G44" s="87"/>
      <c r="H44" s="87"/>
      <c r="I44" s="87"/>
      <c r="J44" s="87"/>
      <c r="K44" s="87"/>
      <c r="L44" s="88"/>
      <c r="M44" s="65"/>
      <c r="N44" s="66"/>
      <c r="O44" s="66"/>
      <c r="P44" s="66"/>
      <c r="Q44" s="92"/>
      <c r="R44" s="93"/>
      <c r="S44" s="66"/>
      <c r="T44" s="66"/>
      <c r="U44" s="66"/>
      <c r="V44" s="66"/>
      <c r="W44" s="119"/>
      <c r="X44" s="84"/>
      <c r="Y44" s="84"/>
      <c r="Z44" s="84"/>
      <c r="AA44" s="85"/>
      <c r="AB44" s="65"/>
      <c r="AC44" s="66"/>
      <c r="AD44" s="66"/>
      <c r="AE44" s="66"/>
      <c r="AF44" s="67"/>
      <c r="AG44" s="83"/>
      <c r="AH44" s="84"/>
      <c r="AI44" s="84"/>
      <c r="AJ44" s="84"/>
      <c r="AK44" s="85"/>
      <c r="AL44" s="62">
        <f t="shared" si="0"/>
        <v>0</v>
      </c>
      <c r="AM44" s="63"/>
      <c r="AN44" s="63"/>
      <c r="AO44" s="63"/>
      <c r="AP44" s="63"/>
      <c r="AQ44" s="64"/>
    </row>
    <row r="45" spans="3:55" ht="20.100000000000001" customHeight="1" x14ac:dyDescent="0.2">
      <c r="C45" s="86" t="s">
        <v>18</v>
      </c>
      <c r="D45" s="87"/>
      <c r="E45" s="87"/>
      <c r="F45" s="87"/>
      <c r="G45" s="87"/>
      <c r="H45" s="87"/>
      <c r="I45" s="87"/>
      <c r="J45" s="87"/>
      <c r="K45" s="87"/>
      <c r="L45" s="88"/>
      <c r="M45" s="65"/>
      <c r="N45" s="66"/>
      <c r="O45" s="66"/>
      <c r="P45" s="66"/>
      <c r="Q45" s="92"/>
      <c r="R45" s="93"/>
      <c r="S45" s="66"/>
      <c r="T45" s="66"/>
      <c r="U45" s="66"/>
      <c r="V45" s="66"/>
      <c r="W45" s="119"/>
      <c r="X45" s="84"/>
      <c r="Y45" s="84"/>
      <c r="Z45" s="84"/>
      <c r="AA45" s="85"/>
      <c r="AB45" s="65"/>
      <c r="AC45" s="66"/>
      <c r="AD45" s="66"/>
      <c r="AE45" s="66"/>
      <c r="AF45" s="67"/>
      <c r="AG45" s="83"/>
      <c r="AH45" s="84"/>
      <c r="AI45" s="84"/>
      <c r="AJ45" s="84"/>
      <c r="AK45" s="85"/>
      <c r="AL45" s="62">
        <f t="shared" si="0"/>
        <v>0</v>
      </c>
      <c r="AM45" s="63"/>
      <c r="AN45" s="63"/>
      <c r="AO45" s="63"/>
      <c r="AP45" s="63"/>
      <c r="AQ45" s="64"/>
    </row>
    <row r="46" spans="3:55" ht="20.100000000000001" customHeight="1" x14ac:dyDescent="0.2">
      <c r="C46" s="86" t="s">
        <v>70</v>
      </c>
      <c r="D46" s="87"/>
      <c r="E46" s="87"/>
      <c r="F46" s="87"/>
      <c r="G46" s="87"/>
      <c r="H46" s="87"/>
      <c r="I46" s="87"/>
      <c r="J46" s="87"/>
      <c r="K46" s="87"/>
      <c r="L46" s="88"/>
      <c r="M46" s="65"/>
      <c r="N46" s="66"/>
      <c r="O46" s="66"/>
      <c r="P46" s="66"/>
      <c r="Q46" s="92"/>
      <c r="R46" s="93"/>
      <c r="S46" s="66"/>
      <c r="T46" s="66"/>
      <c r="U46" s="66"/>
      <c r="V46" s="66"/>
      <c r="W46" s="119"/>
      <c r="X46" s="84"/>
      <c r="Y46" s="84"/>
      <c r="Z46" s="84"/>
      <c r="AA46" s="85"/>
      <c r="AB46" s="65"/>
      <c r="AC46" s="66"/>
      <c r="AD46" s="66"/>
      <c r="AE46" s="66"/>
      <c r="AF46" s="67"/>
      <c r="AG46" s="83"/>
      <c r="AH46" s="84"/>
      <c r="AI46" s="84"/>
      <c r="AJ46" s="84"/>
      <c r="AK46" s="85"/>
      <c r="AL46" s="62">
        <f t="shared" si="0"/>
        <v>0</v>
      </c>
      <c r="AM46" s="63"/>
      <c r="AN46" s="63"/>
      <c r="AO46" s="63"/>
      <c r="AP46" s="63"/>
      <c r="AQ46" s="64"/>
    </row>
    <row r="47" spans="3:55" ht="20.100000000000001" customHeight="1" thickBot="1" x14ac:dyDescent="0.25">
      <c r="C47" s="121" t="s">
        <v>67</v>
      </c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5"/>
      <c r="O47" s="125"/>
      <c r="P47" s="125"/>
      <c r="Q47" s="126"/>
      <c r="R47" s="127"/>
      <c r="S47" s="128"/>
      <c r="T47" s="128"/>
      <c r="U47" s="128"/>
      <c r="V47" s="128"/>
      <c r="W47" s="129"/>
      <c r="X47" s="128"/>
      <c r="Y47" s="128"/>
      <c r="Z47" s="128"/>
      <c r="AA47" s="130"/>
      <c r="AB47" s="131"/>
      <c r="AC47" s="128"/>
      <c r="AD47" s="128"/>
      <c r="AE47" s="128"/>
      <c r="AF47" s="132"/>
      <c r="AG47" s="127"/>
      <c r="AH47" s="128"/>
      <c r="AI47" s="128"/>
      <c r="AJ47" s="128"/>
      <c r="AK47" s="130"/>
      <c r="AL47" s="77">
        <f t="shared" si="0"/>
        <v>0</v>
      </c>
      <c r="AM47" s="78"/>
      <c r="AN47" s="78"/>
      <c r="AO47" s="78"/>
      <c r="AP47" s="78"/>
      <c r="AQ47" s="79"/>
    </row>
    <row r="48" spans="3:55" ht="21.95" customHeight="1" thickBot="1" x14ac:dyDescent="0.25">
      <c r="C48" s="32"/>
      <c r="V48" s="33"/>
      <c r="W48" s="33"/>
      <c r="X48" s="136" t="s">
        <v>40</v>
      </c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8">
        <f>SUM(AL41:AQ47)</f>
        <v>0</v>
      </c>
      <c r="AM48" s="139"/>
      <c r="AN48" s="139"/>
      <c r="AO48" s="139"/>
      <c r="AP48" s="139"/>
      <c r="AQ48" s="140"/>
    </row>
    <row r="49" spans="3:46" ht="9.9499999999999993" customHeight="1" x14ac:dyDescent="0.2"/>
    <row r="50" spans="3:46" ht="12.75" customHeight="1" x14ac:dyDescent="0.2">
      <c r="X50" s="34" t="s">
        <v>62</v>
      </c>
      <c r="Y50" s="133">
        <v>300</v>
      </c>
      <c r="Z50" s="103"/>
      <c r="AA50" s="103"/>
      <c r="AB50" s="103"/>
      <c r="AC50" s="103"/>
      <c r="AD50" s="134" t="str">
        <f>IF(OR(J55=1,J55=2,J55=3,J55=4,J55=5,J55=6,J55=7,J55=8,J55=9,J55=10,J55=11,J55=12),,"Vous devez saisir la durée choisie (nombre entier d'années jusqu'à 12)")&amp;IF(OR(W41&gt;R41,W42&gt;R42,W43&gt;R43,W44&gt;R44,W45&gt;R45,W47&gt;R47,AG41&gt;AB41*60,AG42&gt;AB42*60,AG43&gt;AB43*60,AG44&gt;AB44*60,AG45&gt;AB45*60,AG46&gt;AB46*60,AG47&gt;AB47*60),"Le nombre de licences empruntables ne peut être supèrieur au nombre d'utilisateurs simultanés sur le réseau","")</f>
        <v>Vous devez saisir la durée choisie (nombre entier d'années jusqu'à 12)</v>
      </c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</row>
    <row r="51" spans="3:46" ht="12.75" customHeight="1" x14ac:dyDescent="0.2">
      <c r="X51" s="34" t="s">
        <v>63</v>
      </c>
      <c r="Y51" s="133">
        <v>70</v>
      </c>
      <c r="Z51" s="103"/>
      <c r="AA51" s="103"/>
      <c r="AB51" s="103"/>
      <c r="AC51" s="103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</row>
    <row r="52" spans="3:46" ht="12.75" customHeight="1" x14ac:dyDescent="0.2">
      <c r="X52" s="34" t="s">
        <v>64</v>
      </c>
      <c r="Y52" s="133">
        <v>1000</v>
      </c>
      <c r="Z52" s="103"/>
      <c r="AA52" s="103"/>
      <c r="AB52" s="103"/>
      <c r="AC52" s="103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</row>
    <row r="53" spans="3:46" ht="12.75" customHeight="1" x14ac:dyDescent="0.2">
      <c r="X53" s="34" t="s">
        <v>65</v>
      </c>
      <c r="Y53" s="133">
        <v>10</v>
      </c>
      <c r="Z53" s="103"/>
      <c r="AA53" s="103"/>
      <c r="AB53" s="103"/>
      <c r="AC53" s="103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</row>
    <row r="54" spans="3:46" ht="9.9499999999999993" customHeight="1" x14ac:dyDescent="0.2">
      <c r="X54" s="3"/>
      <c r="Y54" s="3"/>
      <c r="Z54" s="3"/>
      <c r="AA54" s="3"/>
      <c r="AC54" s="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</row>
    <row r="55" spans="3:46" ht="21.95" customHeight="1" x14ac:dyDescent="0.2">
      <c r="C55" s="36" t="s">
        <v>44</v>
      </c>
      <c r="D55" s="37"/>
      <c r="E55" s="37"/>
      <c r="F55" s="37"/>
      <c r="G55" s="37"/>
      <c r="H55" s="37"/>
      <c r="I55" s="37"/>
      <c r="J55" s="74"/>
      <c r="K55" s="75"/>
      <c r="L55" s="75"/>
      <c r="M55" s="76"/>
      <c r="N55" s="37" t="s">
        <v>45</v>
      </c>
      <c r="O55" s="37"/>
      <c r="P55" s="37"/>
      <c r="Q55" s="37"/>
      <c r="S55" s="38"/>
      <c r="T55" s="36" t="s">
        <v>49</v>
      </c>
      <c r="U55" s="37"/>
      <c r="V55" s="37"/>
      <c r="W55" s="37"/>
      <c r="X55" s="39"/>
      <c r="Y55" s="37"/>
      <c r="Z55" s="37"/>
      <c r="AA55" s="37"/>
      <c r="AB55" s="37"/>
      <c r="AC55" s="37"/>
      <c r="AD55" s="37"/>
      <c r="AE55" s="40"/>
      <c r="AF55" s="80">
        <f>J55*AL48</f>
        <v>0</v>
      </c>
      <c r="AG55" s="81"/>
      <c r="AH55" s="81"/>
      <c r="AI55" s="81"/>
      <c r="AJ55" s="81"/>
      <c r="AK55" s="82"/>
      <c r="AL55" s="36" t="s">
        <v>46</v>
      </c>
      <c r="AM55" s="37"/>
      <c r="AN55" s="37"/>
      <c r="AO55" s="37"/>
      <c r="AP55" s="37"/>
      <c r="AQ55" s="41"/>
    </row>
    <row r="56" spans="3:46" ht="6" customHeight="1" x14ac:dyDescent="0.2">
      <c r="N56" s="43"/>
      <c r="O56" s="43"/>
      <c r="P56" s="43"/>
      <c r="Q56" s="43"/>
      <c r="R56" s="43"/>
      <c r="S56" s="43"/>
    </row>
    <row r="57" spans="3:46" ht="18" customHeight="1" x14ac:dyDescent="0.25">
      <c r="C57" s="36" t="s">
        <v>68</v>
      </c>
      <c r="D57" s="37"/>
      <c r="E57" s="37"/>
      <c r="F57" s="37"/>
      <c r="G57" s="39"/>
      <c r="H57" s="37"/>
      <c r="I57" s="37"/>
      <c r="J57" s="37"/>
      <c r="K57" s="37"/>
      <c r="L57" s="37"/>
      <c r="M57" s="37"/>
      <c r="N57" s="141"/>
      <c r="O57" s="142"/>
      <c r="P57" s="142"/>
      <c r="Q57" s="142"/>
      <c r="R57" s="142"/>
      <c r="S57" s="142"/>
      <c r="T57" s="142"/>
      <c r="U57" s="143"/>
      <c r="X57" s="16"/>
      <c r="Y57" s="16"/>
    </row>
    <row r="58" spans="3:46" ht="12.75" customHeight="1" x14ac:dyDescent="0.2"/>
    <row r="59" spans="3:46" x14ac:dyDescent="0.2">
      <c r="D59" t="s">
        <v>35</v>
      </c>
      <c r="X59" t="s">
        <v>36</v>
      </c>
    </row>
    <row r="61" spans="3:46" x14ac:dyDescent="0.2">
      <c r="D61" t="s">
        <v>19</v>
      </c>
      <c r="H61" s="14" t="s">
        <v>20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3"/>
      <c r="U61" s="3"/>
      <c r="V61" s="3"/>
      <c r="X61" t="s">
        <v>19</v>
      </c>
      <c r="AB61" s="14" t="s">
        <v>20</v>
      </c>
      <c r="AC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3"/>
      <c r="AR61" s="3"/>
      <c r="AS61" s="3"/>
      <c r="AT61" s="3"/>
    </row>
  </sheetData>
  <sheetProtection algorithmName="SHA-512" hashValue="pOW1RMSA0GyF1D8ztCnVVrcy/GM+oMmo5QDN0lIuwCOVJ3MuTm72WX/onqVBGIMFnyEOwW7jOvlBglvVDXq8Gw==" saltValue="8cN5S1Eh4tLtuVT1x8cWZw==" spinCount="100000" sheet="1"/>
  <mergeCells count="90">
    <mergeCell ref="AG45:AK45"/>
    <mergeCell ref="AL46:AQ46"/>
    <mergeCell ref="N57:U57"/>
    <mergeCell ref="C46:L46"/>
    <mergeCell ref="M46:Q46"/>
    <mergeCell ref="R46:V46"/>
    <mergeCell ref="W46:AA46"/>
    <mergeCell ref="AB46:AF46"/>
    <mergeCell ref="AG46:AK46"/>
    <mergeCell ref="AG47:AK47"/>
    <mergeCell ref="Y50:AC50"/>
    <mergeCell ref="AD50:AQ54"/>
    <mergeCell ref="Y51:AC51"/>
    <mergeCell ref="Y52:AC52"/>
    <mergeCell ref="Y53:AC53"/>
    <mergeCell ref="X48:AK48"/>
    <mergeCell ref="AL48:AQ48"/>
    <mergeCell ref="C47:L47"/>
    <mergeCell ref="M47:Q47"/>
    <mergeCell ref="R47:V47"/>
    <mergeCell ref="W47:AA47"/>
    <mergeCell ref="AB47:AF47"/>
    <mergeCell ref="C45:L45"/>
    <mergeCell ref="M45:Q45"/>
    <mergeCell ref="R45:V45"/>
    <mergeCell ref="W45:AA45"/>
    <mergeCell ref="AB43:AF43"/>
    <mergeCell ref="C44:L44"/>
    <mergeCell ref="M44:Q44"/>
    <mergeCell ref="R44:V44"/>
    <mergeCell ref="W44:AA44"/>
    <mergeCell ref="AB45:AF45"/>
    <mergeCell ref="J55:M55"/>
    <mergeCell ref="AL43:AQ43"/>
    <mergeCell ref="AL47:AQ47"/>
    <mergeCell ref="AF55:AK55"/>
    <mergeCell ref="AG42:AK42"/>
    <mergeCell ref="C42:L42"/>
    <mergeCell ref="M42:Q42"/>
    <mergeCell ref="R42:V42"/>
    <mergeCell ref="W42:AA42"/>
    <mergeCell ref="AB42:AF42"/>
    <mergeCell ref="AB44:AF44"/>
    <mergeCell ref="AG44:AK44"/>
    <mergeCell ref="C43:L43"/>
    <mergeCell ref="M43:Q43"/>
    <mergeCell ref="R43:V43"/>
    <mergeCell ref="W43:AA43"/>
    <mergeCell ref="AL45:AQ45"/>
    <mergeCell ref="AB41:AF41"/>
    <mergeCell ref="C38:AQ38"/>
    <mergeCell ref="C8:AQ8"/>
    <mergeCell ref="C10:AQ10"/>
    <mergeCell ref="C12:AQ12"/>
    <mergeCell ref="C41:L41"/>
    <mergeCell ref="AG41:AK41"/>
    <mergeCell ref="AL39:AQ40"/>
    <mergeCell ref="R40:V40"/>
    <mergeCell ref="W40:AA40"/>
    <mergeCell ref="AB40:AF40"/>
    <mergeCell ref="AG40:AK40"/>
    <mergeCell ref="C39:L40"/>
    <mergeCell ref="M39:Q40"/>
    <mergeCell ref="R39:AA39"/>
    <mergeCell ref="G24:AQ24"/>
    <mergeCell ref="AL1:AQ1"/>
    <mergeCell ref="AL41:AQ41"/>
    <mergeCell ref="AL42:AQ42"/>
    <mergeCell ref="AL44:AQ44"/>
    <mergeCell ref="AB39:AK39"/>
    <mergeCell ref="M41:Q41"/>
    <mergeCell ref="R41:V41"/>
    <mergeCell ref="W41:AA41"/>
    <mergeCell ref="AG43:AK43"/>
    <mergeCell ref="Y9:AE9"/>
    <mergeCell ref="J16:AQ16"/>
    <mergeCell ref="H18:AQ18"/>
    <mergeCell ref="E35:L35"/>
    <mergeCell ref="P35:W35"/>
    <mergeCell ref="G33:V33"/>
    <mergeCell ref="AA33:AQ33"/>
    <mergeCell ref="C14:AQ14"/>
    <mergeCell ref="C31:AQ31"/>
    <mergeCell ref="G20:AQ20"/>
    <mergeCell ref="AB35:AQ35"/>
    <mergeCell ref="G22:AQ22"/>
    <mergeCell ref="G26:V26"/>
    <mergeCell ref="I28:V28"/>
    <mergeCell ref="AC26:AQ26"/>
    <mergeCell ref="AA28:AQ28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autoPageBreaks="0" fitToPage="1"/>
  </sheetPr>
  <dimension ref="B1:CR73"/>
  <sheetViews>
    <sheetView showGridLines="0" showRowColHeaders="0" showZeros="0" workbookViewId="0">
      <selection activeCell="H26" sqref="H26:AQ28"/>
    </sheetView>
  </sheetViews>
  <sheetFormatPr baseColWidth="10" defaultColWidth="2.7109375" defaultRowHeight="12.75" x14ac:dyDescent="0.2"/>
  <sheetData>
    <row r="1" spans="2:43" x14ac:dyDescent="0.2">
      <c r="AL1" s="60">
        <f>'Page 1'!AL1:AQ1</f>
        <v>42401</v>
      </c>
      <c r="AM1" s="61"/>
      <c r="AN1" s="61"/>
      <c r="AO1" s="61"/>
      <c r="AP1" s="61"/>
      <c r="AQ1" s="61"/>
    </row>
    <row r="5" spans="2:43" ht="18" x14ac:dyDescent="0.25">
      <c r="G5" s="44" t="s">
        <v>72</v>
      </c>
    </row>
    <row r="9" spans="2:43" ht="15" x14ac:dyDescent="0.25">
      <c r="B9" s="2"/>
      <c r="C9" s="71" t="str">
        <f>'Page 1'!C8:AQ8</f>
        <v>Convention de mise à disposition de logiciels à des fins d'enseignement (à durée déterminée)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</row>
    <row r="10" spans="2:43" ht="15" x14ac:dyDescent="0.25">
      <c r="B10" s="2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7"/>
      <c r="X10" s="26" t="s">
        <v>53</v>
      </c>
      <c r="Y10" s="45">
        <f ca="1">'Page 1'!Y9:AE9</f>
        <v>62032</v>
      </c>
      <c r="Z10" s="45"/>
      <c r="AA10" s="45"/>
      <c r="AB10" s="45"/>
      <c r="AC10" s="45"/>
      <c r="AD10" s="45"/>
      <c r="AE10" s="4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</row>
    <row r="11" spans="2:43" ht="15" x14ac:dyDescent="0.25">
      <c r="B11" s="2"/>
      <c r="C11" s="71" t="s">
        <v>30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</row>
    <row r="12" spans="2:43" x14ac:dyDescent="0.2">
      <c r="B12" s="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5" spans="2:43" x14ac:dyDescent="0.2">
      <c r="D15" s="1" t="s">
        <v>21</v>
      </c>
      <c r="H15" s="151" t="str">
        <f>Name &amp; CHAR(10) &amp; Dpt &amp; CHAR(10) &amp; Address &amp; CHAR(10) &amp; Address2 &amp; CHAR(10) &amp; Address3 &amp; CHAR(10) &amp; ZipCode &amp; " " &amp; City &amp; IF(State=""," ", " ("&amp; State &amp;")")&amp; CHAR(10) &amp; Country</f>
        <v xml:space="preserve">
</v>
      </c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</row>
    <row r="16" spans="2:43" x14ac:dyDescent="0.2"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</row>
    <row r="17" spans="4:96" x14ac:dyDescent="0.2"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</row>
    <row r="18" spans="4:96" x14ac:dyDescent="0.2"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</row>
    <row r="19" spans="4:96" x14ac:dyDescent="0.2"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</row>
    <row r="20" spans="4:96" x14ac:dyDescent="0.2"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</row>
    <row r="21" spans="4:96" x14ac:dyDescent="0.2"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</row>
    <row r="22" spans="4:96" x14ac:dyDescent="0.2"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</row>
    <row r="23" spans="4:96" x14ac:dyDescent="0.2">
      <c r="H23" s="150" t="s">
        <v>32</v>
      </c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</row>
    <row r="24" spans="4:96" x14ac:dyDescent="0.2"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</row>
    <row r="25" spans="4:96" x14ac:dyDescent="0.2"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</row>
    <row r="26" spans="4:96" ht="12.75" customHeight="1" x14ac:dyDescent="0.2">
      <c r="D26" s="1" t="s">
        <v>22</v>
      </c>
      <c r="H26" s="152" t="s">
        <v>71</v>
      </c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</row>
    <row r="27" spans="4:96" x14ac:dyDescent="0.2"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</row>
    <row r="28" spans="4:96" x14ac:dyDescent="0.2"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</row>
    <row r="29" spans="4:96" x14ac:dyDescent="0.2">
      <c r="H29" s="150" t="s">
        <v>33</v>
      </c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</row>
    <row r="32" spans="4:96" x14ac:dyDescent="0.2">
      <c r="D32" s="1" t="s">
        <v>23</v>
      </c>
      <c r="AA32" s="1"/>
    </row>
    <row r="33" spans="4:43" ht="8.1" customHeight="1" x14ac:dyDescent="0.2"/>
    <row r="34" spans="4:43" x14ac:dyDescent="0.2">
      <c r="D34" s="20" t="s">
        <v>48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4:43" x14ac:dyDescent="0.2">
      <c r="D35" s="20" t="s">
        <v>50</v>
      </c>
      <c r="E35" s="20"/>
      <c r="F35" s="20"/>
      <c r="G35" s="20"/>
      <c r="H35" s="20"/>
      <c r="I35" s="20"/>
      <c r="J35" s="20"/>
      <c r="K35" s="20"/>
      <c r="L35" s="20"/>
      <c r="M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AE35" s="11" t="str">
        <f>IF('Page 1'!J55=1,"un (1) an.","") &amp; IF('Page 1'!J55=2,"deux (2) ans.","") &amp; IF('Page 1'!J55=3,"trois (3) ans.","") &amp; IF('Page 1'!J55=4,"quatre (4) ans.","") &amp; IF('Page 1'!J55=5,"cinq (5) ans.","") &amp; IF('Page 1'!J55=6,"six (6) ans.","") &amp; IF('Page 1'!J55=7,"sept (7) ans.","") &amp; IF('Page 1'!J55=8,"huit (8) ans.","") &amp; IF('Page 1'!J55=9,"neuf (9) ans.","") &amp; IF('Page 1'!J55=10,"dix (10) ans.","") &amp; IF('Page 1'!J55=11,"onze (11) ans.","") &amp; IF('Page 1'!J55=12,"douze (12) ans.","")</f>
        <v/>
      </c>
      <c r="AF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4:43" ht="8.1" customHeight="1" x14ac:dyDescent="0.2"/>
    <row r="37" spans="4:43" x14ac:dyDescent="0.2">
      <c r="D37" s="148" t="s">
        <v>54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</row>
    <row r="38" spans="4:43" x14ac:dyDescent="0.2"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</row>
    <row r="39" spans="4:43" ht="8.1" customHeight="1" x14ac:dyDescent="0.2"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</row>
    <row r="40" spans="4:43" x14ac:dyDescent="0.2">
      <c r="D40" s="148" t="s">
        <v>55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</row>
    <row r="41" spans="4:43" x14ac:dyDescent="0.2"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</row>
    <row r="42" spans="4:43" ht="8.1" customHeight="1" x14ac:dyDescent="0.2"/>
    <row r="43" spans="4:43" x14ac:dyDescent="0.2">
      <c r="D43" s="150" t="s">
        <v>51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</row>
    <row r="44" spans="4:43" x14ac:dyDescent="0.2">
      <c r="D44" t="s">
        <v>52</v>
      </c>
      <c r="R44" s="147">
        <f>'Page 1'!AF55</f>
        <v>0</v>
      </c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</row>
    <row r="45" spans="4:43" ht="8.1" customHeight="1" x14ac:dyDescent="0.2">
      <c r="R45" s="21"/>
    </row>
    <row r="46" spans="4:43" x14ac:dyDescent="0.2">
      <c r="D46" s="144" t="s">
        <v>56</v>
      </c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</row>
    <row r="47" spans="4:43" x14ac:dyDescent="0.2"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</row>
    <row r="51" spans="4:43" x14ac:dyDescent="0.2">
      <c r="D51" s="1" t="s">
        <v>34</v>
      </c>
    </row>
    <row r="52" spans="4:43" ht="5.0999999999999996" customHeight="1" x14ac:dyDescent="0.2"/>
    <row r="53" spans="4:43" x14ac:dyDescent="0.2">
      <c r="F53" t="s">
        <v>1</v>
      </c>
      <c r="H53" s="146" t="str">
        <f>FirstName &amp;" "&amp; LastName</f>
        <v xml:space="preserve"> </v>
      </c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</row>
    <row r="54" spans="4:43" ht="3" customHeight="1" x14ac:dyDescent="0.2"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3"/>
      <c r="V54" s="3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4:43" x14ac:dyDescent="0.2">
      <c r="F55" t="s">
        <v>10</v>
      </c>
      <c r="G55" s="3"/>
      <c r="H55" s="149">
        <f>Tel</f>
        <v>0</v>
      </c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3"/>
      <c r="U55" s="3"/>
      <c r="V55" s="3"/>
      <c r="W55" s="3"/>
    </row>
    <row r="56" spans="4:43" ht="3" customHeight="1" x14ac:dyDescent="0.2">
      <c r="G56" s="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3"/>
      <c r="U56" s="3"/>
      <c r="V56" s="3"/>
      <c r="W56" s="3"/>
    </row>
    <row r="57" spans="4:43" x14ac:dyDescent="0.2">
      <c r="F57" t="s">
        <v>25</v>
      </c>
      <c r="G57" s="3"/>
      <c r="H57" s="149">
        <f>Fax</f>
        <v>0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3"/>
      <c r="U57" s="3"/>
      <c r="V57" s="3"/>
      <c r="W57" s="3"/>
    </row>
    <row r="58" spans="4:43" ht="3" customHeight="1" x14ac:dyDescent="0.2">
      <c r="G58" s="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3"/>
      <c r="U58" s="3"/>
      <c r="V58" s="3"/>
      <c r="W58" s="3"/>
    </row>
    <row r="59" spans="4:43" x14ac:dyDescent="0.2">
      <c r="F59" t="s">
        <v>24</v>
      </c>
      <c r="K59" s="146">
        <f>Email</f>
        <v>0</v>
      </c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</row>
    <row r="60" spans="4:43" x14ac:dyDescent="0.2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4:43" x14ac:dyDescent="0.2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4:43" x14ac:dyDescent="0.2">
      <c r="D62" s="8" t="s">
        <v>69</v>
      </c>
    </row>
    <row r="65" spans="5:26" x14ac:dyDescent="0.2">
      <c r="E65" t="s">
        <v>37</v>
      </c>
      <c r="Z65" s="8" t="s">
        <v>36</v>
      </c>
    </row>
    <row r="67" spans="5:26" x14ac:dyDescent="0.2">
      <c r="E67" s="13" t="s">
        <v>26</v>
      </c>
      <c r="Z67" t="s">
        <v>26</v>
      </c>
    </row>
    <row r="69" spans="5:26" x14ac:dyDescent="0.2">
      <c r="E69" s="13" t="s">
        <v>27</v>
      </c>
      <c r="Z69" t="s">
        <v>27</v>
      </c>
    </row>
    <row r="71" spans="5:26" x14ac:dyDescent="0.2">
      <c r="E71" s="13" t="s">
        <v>28</v>
      </c>
      <c r="Z71" t="s">
        <v>28</v>
      </c>
    </row>
    <row r="73" spans="5:26" x14ac:dyDescent="0.2">
      <c r="E73" s="13" t="s">
        <v>29</v>
      </c>
      <c r="Z73" t="s">
        <v>29</v>
      </c>
    </row>
  </sheetData>
  <sheetProtection algorithmName="SHA-512" hashValue="v1bxXSggTROCzWZ4X+MpOSdptywNuKwTJC/fuFhUU/6ZF4LEYZwNttO5bh3W33MS7qvSUg008oI8E1HSZv2T/Q==" saltValue="EPLAQ6Oxuq89Ui6Q4YbwmA==" spinCount="100000" sheet="1"/>
  <mergeCells count="17">
    <mergeCell ref="AL1:AQ1"/>
    <mergeCell ref="H29:AQ29"/>
    <mergeCell ref="D37:AQ38"/>
    <mergeCell ref="C9:AQ9"/>
    <mergeCell ref="C11:AQ11"/>
    <mergeCell ref="H15:AQ22"/>
    <mergeCell ref="H26:AQ28"/>
    <mergeCell ref="H23:AQ23"/>
    <mergeCell ref="D46:AQ47"/>
    <mergeCell ref="K59:AQ59"/>
    <mergeCell ref="R44:AD44"/>
    <mergeCell ref="Y10:AE10"/>
    <mergeCell ref="D40:AQ41"/>
    <mergeCell ref="H53:AQ53"/>
    <mergeCell ref="H55:S55"/>
    <mergeCell ref="H57:S57"/>
    <mergeCell ref="D43:AQ43"/>
  </mergeCells>
  <phoneticPr fontId="0" type="noConversion"/>
  <pageMargins left="0.27559055118110237" right="0.27559055118110237" top="0.39370078740157483" bottom="0.39370078740157483" header="0" footer="0"/>
  <pageSetup paperSize="9" scale="8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C1:BE90"/>
  <sheetViews>
    <sheetView showGridLines="0" showRowColHeaders="0" showZeros="0" workbookViewId="0">
      <selection activeCell="F3" sqref="F3:AV3"/>
    </sheetView>
  </sheetViews>
  <sheetFormatPr baseColWidth="10" defaultRowHeight="12.75" x14ac:dyDescent="0.2"/>
  <cols>
    <col min="1" max="190" width="2.7109375" customWidth="1"/>
  </cols>
  <sheetData>
    <row r="1" spans="3:57" ht="15.75" x14ac:dyDescent="0.25">
      <c r="D1" s="2"/>
      <c r="F1" s="155" t="s">
        <v>47</v>
      </c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X1" s="60">
        <f>'Page 1'!AL1</f>
        <v>42401</v>
      </c>
      <c r="AY1" s="154"/>
      <c r="AZ1" s="154"/>
      <c r="BA1" s="154"/>
      <c r="BB1" s="15"/>
      <c r="BC1" s="15"/>
      <c r="BD1" s="15"/>
      <c r="BE1" s="15"/>
    </row>
    <row r="2" spans="3:57" ht="15.75" x14ac:dyDescent="0.25">
      <c r="D2" s="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B2" s="24" t="s">
        <v>53</v>
      </c>
      <c r="AC2" s="156">
        <f ca="1">'Page 1'!Y9</f>
        <v>62032</v>
      </c>
      <c r="AD2" s="156"/>
      <c r="AE2" s="156"/>
      <c r="AF2" s="156"/>
      <c r="AG2" s="156"/>
      <c r="AH2" s="156"/>
      <c r="AI2" s="156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X2" s="17"/>
      <c r="BB2" s="15"/>
      <c r="BC2" s="15"/>
      <c r="BD2" s="15"/>
      <c r="BE2" s="15"/>
    </row>
    <row r="3" spans="3:57" ht="15.75" x14ac:dyDescent="0.25">
      <c r="D3" s="2"/>
      <c r="F3" s="155" t="s">
        <v>31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</row>
    <row r="12" spans="3:57" x14ac:dyDescent="0.2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</row>
    <row r="84" spans="3:34" x14ac:dyDescent="0.2">
      <c r="C84" t="s">
        <v>35</v>
      </c>
      <c r="AC84" t="s">
        <v>36</v>
      </c>
    </row>
    <row r="86" spans="3:34" x14ac:dyDescent="0.2">
      <c r="C86" t="s">
        <v>19</v>
      </c>
      <c r="G86" s="14" t="s">
        <v>20</v>
      </c>
      <c r="AC86" t="s">
        <v>19</v>
      </c>
      <c r="AG86" s="14" t="s">
        <v>20</v>
      </c>
    </row>
    <row r="89" spans="3:34" x14ac:dyDescent="0.2">
      <c r="AH89" s="14"/>
    </row>
    <row r="90" spans="3:34" x14ac:dyDescent="0.2">
      <c r="L90" s="14"/>
      <c r="M90" s="14"/>
      <c r="N90" s="14"/>
      <c r="O90" s="14"/>
    </row>
  </sheetData>
  <sheetProtection password="D205" sheet="1"/>
  <mergeCells count="4">
    <mergeCell ref="AX1:BA1"/>
    <mergeCell ref="F1:AV1"/>
    <mergeCell ref="F3:AV3"/>
    <mergeCell ref="AC2:AI2"/>
  </mergeCells>
  <phoneticPr fontId="0" type="noConversion"/>
  <printOptions horizontalCentered="1"/>
  <pageMargins left="0.27559055118110237" right="0.27559055118110237" top="0.39370078740157483" bottom="0.39370078740157483" header="0" footer="0"/>
  <pageSetup paperSize="9"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22</vt:i4>
      </vt:variant>
    </vt:vector>
  </HeadingPairs>
  <TitlesOfParts>
    <vt:vector size="25" baseType="lpstr">
      <vt:lpstr>Page 1</vt:lpstr>
      <vt:lpstr>Page 2</vt:lpstr>
      <vt:lpstr>Page 3</vt:lpstr>
      <vt:lpstr>Address</vt:lpstr>
      <vt:lpstr>Address1</vt:lpstr>
      <vt:lpstr>Address2</vt:lpstr>
      <vt:lpstr>Address3</vt:lpstr>
      <vt:lpstr>Addresse</vt:lpstr>
      <vt:lpstr>City</vt:lpstr>
      <vt:lpstr>Country</vt:lpstr>
      <vt:lpstr>Dpt</vt:lpstr>
      <vt:lpstr>Email</vt:lpstr>
      <vt:lpstr>Fax</vt:lpstr>
      <vt:lpstr>FirstName</vt:lpstr>
      <vt:lpstr>LastName</vt:lpstr>
      <vt:lpstr>Name</vt:lpstr>
      <vt:lpstr>'Page 3'!OLE_LINK4</vt:lpstr>
      <vt:lpstr>'Page 3'!OLE_LINK6</vt:lpstr>
      <vt:lpstr>State</vt:lpstr>
      <vt:lpstr>Tel</vt:lpstr>
      <vt:lpstr>Total</vt:lpstr>
      <vt:lpstr>Total2</vt:lpstr>
      <vt:lpstr>ZipCode</vt:lpstr>
      <vt:lpstr>'Page 1'!Zone_d_impression</vt:lpstr>
      <vt:lpstr>'Page 2'!Zone_d_impression</vt:lpstr>
    </vt:vector>
  </TitlesOfParts>
  <Company>ProSim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Castelain</dc:creator>
  <cp:lastModifiedBy>Isabelle Girard</cp:lastModifiedBy>
  <cp:lastPrinted>2014-07-31T08:01:43Z</cp:lastPrinted>
  <dcterms:created xsi:type="dcterms:W3CDTF">2005-07-01T07:51:44Z</dcterms:created>
  <dcterms:modified xsi:type="dcterms:W3CDTF">2024-01-18T14:32:27Z</dcterms:modified>
</cp:coreProperties>
</file>