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chiers\Documents commerciaux\01 - Contrats- Agreements\Universitaires\Français\Conventions téléchargeables\Version Janvier 2024\"/>
    </mc:Choice>
  </mc:AlternateContent>
  <xr:revisionPtr revIDLastSave="0" documentId="13_ncr:1_{45B8245F-B4DE-4A40-B2BC-17A730B2D4C6}" xr6:coauthVersionLast="47" xr6:coauthVersionMax="47" xr10:uidLastSave="{00000000-0000-0000-0000-000000000000}"/>
  <workbookProtection workbookPassword="D205" lockStructure="1"/>
  <bookViews>
    <workbookView xWindow="-120" yWindow="-120" windowWidth="29040" windowHeight="15840" activeTab="1" xr2:uid="{00000000-000D-0000-FFFF-FFFF00000000}"/>
  </bookViews>
  <sheets>
    <sheet name="Page 1" sheetId="1" r:id="rId1"/>
    <sheet name="Page 2" sheetId="2" r:id="rId2"/>
    <sheet name="Page 3" sheetId="8" r:id="rId3"/>
  </sheets>
  <definedNames>
    <definedName name="Address">'Page 1'!$G$21</definedName>
    <definedName name="Address1">'Page 1'!$G$21</definedName>
    <definedName name="Address2">'Page 1'!$G$23</definedName>
    <definedName name="Address3">'Page 1'!$G$25</definedName>
    <definedName name="Addresse">'Page 1'!$G$23</definedName>
    <definedName name="City">'Page 1'!$G$27</definedName>
    <definedName name="Country">'Page 1'!$AA$29</definedName>
    <definedName name="Dpt">'Page 1'!$H$19</definedName>
    <definedName name="Email">'Page 1'!$AB$35</definedName>
    <definedName name="Fax">'Page 1'!$P$35</definedName>
    <definedName name="FirstName">'Page 1'!$G$33</definedName>
    <definedName name="LastName">'Page 1'!$AA$33</definedName>
    <definedName name="Name">'Page 1'!$J$17</definedName>
    <definedName name="OLE_LINK3" localSheetId="2">'Page 3'!$C$6</definedName>
    <definedName name="State">'Page 1'!$I$29</definedName>
    <definedName name="Tel">'Page 1'!$E$35</definedName>
    <definedName name="Total">'Page 1'!$AI$50</definedName>
    <definedName name="Total2">'Page 1'!$AL$46</definedName>
    <definedName name="ZipCode">'Page 1'!$AC$27</definedName>
    <definedName name="_xlnm.Print_Area" localSheetId="0">'Page 1'!$C$1:$AQ$64</definedName>
    <definedName name="_xlnm.Print_Area" localSheetId="1">'Page 2'!$C$1:$AQ$74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3" i="1" l="1"/>
  <c r="AK48" i="1"/>
  <c r="AE35" i="2"/>
  <c r="AK50" i="1"/>
  <c r="AK49" i="1"/>
  <c r="AK47" i="1"/>
  <c r="AK46" i="1"/>
  <c r="AK45" i="1"/>
  <c r="AK44" i="1"/>
  <c r="AK43" i="1"/>
  <c r="AK42" i="1"/>
  <c r="AK41" i="1"/>
  <c r="AK40" i="1"/>
  <c r="AK51" i="1" s="1"/>
  <c r="AF57" i="1" s="1"/>
  <c r="R44" i="2" s="1"/>
  <c r="Y10" i="1"/>
  <c r="Y10" i="2" s="1"/>
  <c r="AL1" i="2"/>
  <c r="C9" i="2"/>
  <c r="H15" i="2"/>
  <c r="H53" i="2"/>
  <c r="H55" i="2"/>
  <c r="H57" i="2"/>
  <c r="K59" i="2"/>
  <c r="D1" i="8"/>
  <c r="AY1" i="8"/>
  <c r="AC2" i="8" l="1"/>
</calcChain>
</file>

<file path=xl/sharedStrings.xml><?xml version="1.0" encoding="utf-8"?>
<sst xmlns="http://schemas.openxmlformats.org/spreadsheetml/2006/main" count="90" uniqueCount="72">
  <si>
    <t>(Page 1 / 3)</t>
  </si>
  <si>
    <t>Nom :</t>
  </si>
  <si>
    <t>Département :</t>
  </si>
  <si>
    <t>Adresse :</t>
  </si>
  <si>
    <t>Ville :</t>
  </si>
  <si>
    <t>Code postal :</t>
  </si>
  <si>
    <t>Etat ou province :</t>
  </si>
  <si>
    <t>Pays :</t>
  </si>
  <si>
    <t>Interlocuteur logiciel</t>
  </si>
  <si>
    <t>Prénom :</t>
  </si>
  <si>
    <t>Tél. :</t>
  </si>
  <si>
    <t>Fax. :</t>
  </si>
  <si>
    <t>E-mail :</t>
  </si>
  <si>
    <t>Logiciels</t>
  </si>
  <si>
    <t>Nombre de licences locales</t>
  </si>
  <si>
    <t>Simulis Thermodynamics</t>
  </si>
  <si>
    <t>ProSimPlus</t>
  </si>
  <si>
    <t>ProSimPlus HNO3</t>
  </si>
  <si>
    <t>BatchColumn</t>
  </si>
  <si>
    <t>BatchReactor</t>
  </si>
  <si>
    <t>Signature :</t>
  </si>
  <si>
    <t>..............................................................</t>
  </si>
  <si>
    <t>Entre</t>
  </si>
  <si>
    <t>et</t>
  </si>
  <si>
    <t>Principales dispositions :</t>
  </si>
  <si>
    <t>Adresse e-mail :</t>
  </si>
  <si>
    <t>Fax :</t>
  </si>
  <si>
    <t>Nom : . . . . . . . . . . . . . . . . . . . . . . . . . . . . . . . . . . . .</t>
  </si>
  <si>
    <t>Fonction :. . . . . . . . . . . . . . . . . . . . . . . . . . . . . . . . . .</t>
  </si>
  <si>
    <t>Date : . . . . . . . . . . . . . . . . . . . . . . . . . . . . . . . . . . . . .</t>
  </si>
  <si>
    <t xml:space="preserve">Signature et cachet : . . . . . . . . . . . . . . . . . . . . . . . . . </t>
  </si>
  <si>
    <t>(Page 2 / 3)</t>
  </si>
  <si>
    <t>(Page 3 / 3)</t>
  </si>
  <si>
    <t>Centre de recherche</t>
  </si>
  <si>
    <t>ProSim DAC</t>
  </si>
  <si>
    <t>ProSim RBA</t>
  </si>
  <si>
    <r>
      <t>ci-après désigné par le terme : "</t>
    </r>
    <r>
      <rPr>
        <b/>
        <sz val="10"/>
        <rFont val="Arial"/>
        <family val="2"/>
      </rPr>
      <t>L'I</t>
    </r>
    <r>
      <rPr>
        <b/>
        <sz val="8"/>
        <rFont val="Arial"/>
        <family val="2"/>
      </rPr>
      <t>NSTITUTION</t>
    </r>
    <r>
      <rPr>
        <sz val="10"/>
        <rFont val="Arial"/>
        <family val="2"/>
      </rPr>
      <t>"</t>
    </r>
  </si>
  <si>
    <r>
      <t>ci-après désigné par le terme : "</t>
    </r>
    <r>
      <rPr>
        <b/>
        <sz val="10"/>
        <rFont val="Arial"/>
        <family val="2"/>
      </rPr>
      <t>P</t>
    </r>
    <r>
      <rPr>
        <b/>
        <sz val="8"/>
        <rFont val="Arial"/>
        <family val="2"/>
      </rPr>
      <t>RO</t>
    </r>
    <r>
      <rPr>
        <b/>
        <sz val="10"/>
        <rFont val="Arial"/>
        <family val="2"/>
      </rPr>
      <t>S</t>
    </r>
    <r>
      <rPr>
        <b/>
        <sz val="8"/>
        <rFont val="Arial"/>
        <family val="2"/>
      </rPr>
      <t>IM</t>
    </r>
    <r>
      <rPr>
        <sz val="10"/>
        <rFont val="Arial"/>
        <family val="2"/>
      </rPr>
      <t>"</t>
    </r>
  </si>
  <si>
    <r>
      <t>L</t>
    </r>
    <r>
      <rPr>
        <b/>
        <sz val="8"/>
        <rFont val="Arial"/>
        <family val="2"/>
      </rPr>
      <t>E</t>
    </r>
    <r>
      <rPr>
        <b/>
        <sz val="10"/>
        <rFont val="Arial"/>
        <family val="2"/>
      </rPr>
      <t xml:space="preserve"> C</t>
    </r>
    <r>
      <rPr>
        <b/>
        <sz val="8"/>
        <rFont val="Arial"/>
        <family val="2"/>
      </rPr>
      <t>ORRESPONDANT</t>
    </r>
    <r>
      <rPr>
        <b/>
        <sz val="10"/>
        <rFont val="Arial"/>
        <family val="2"/>
      </rPr>
      <t xml:space="preserve"> L</t>
    </r>
    <r>
      <rPr>
        <b/>
        <sz val="8"/>
        <rFont val="Arial"/>
        <family val="2"/>
      </rPr>
      <t>OGICIEL</t>
    </r>
    <r>
      <rPr>
        <sz val="10"/>
        <rFont val="Arial"/>
        <family val="2"/>
      </rPr>
      <t xml:space="preserve"> qui sera le contact de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 xml:space="preserve"> est :</t>
    </r>
  </si>
  <si>
    <r>
      <t>Pour L'I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(représentant autorisé)</t>
    </r>
  </si>
  <si>
    <r>
      <t>Pour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</si>
  <si>
    <t>Montant par licence (locale ou réseau)</t>
  </si>
  <si>
    <r>
      <t>Pour l’I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(représentant autorisé)</t>
    </r>
  </si>
  <si>
    <t>Nom de l'organisme :</t>
  </si>
  <si>
    <t>Licences choisies</t>
  </si>
  <si>
    <t xml:space="preserve">Montant forfaitaire en Euro HT par an : </t>
  </si>
  <si>
    <t>Référence :</t>
  </si>
  <si>
    <r>
      <t>L'I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s’engage à utiliser L</t>
    </r>
    <r>
      <rPr>
        <sz val="8"/>
        <rFont val="Arial"/>
        <family val="2"/>
      </rPr>
      <t>E</t>
    </r>
    <r>
      <rPr>
        <sz val="10"/>
        <rFont val="Arial"/>
        <family val="2"/>
      </rPr>
      <t xml:space="preserve"> P</t>
    </r>
    <r>
      <rPr>
        <sz val="8"/>
        <rFont val="Arial"/>
        <family val="2"/>
      </rPr>
      <t>ROGICIEL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uniquement à des fins de recherche académique</t>
    </r>
    <r>
      <rPr>
        <sz val="10"/>
        <rFont val="Arial"/>
        <family val="2"/>
      </rPr>
      <t xml:space="preserve"> et s’interdit de réaliser avec L</t>
    </r>
    <r>
      <rPr>
        <sz val="8"/>
        <rFont val="Arial"/>
        <family val="2"/>
      </rPr>
      <t>E</t>
    </r>
    <r>
      <rPr>
        <sz val="10"/>
        <rFont val="Arial"/>
        <family val="2"/>
      </rPr>
      <t xml:space="preserve"> P</t>
    </r>
    <r>
      <rPr>
        <sz val="8"/>
        <rFont val="Arial"/>
        <family val="2"/>
      </rPr>
      <t>ROGICIEL</t>
    </r>
    <r>
      <rPr>
        <sz val="10"/>
        <rFont val="Arial"/>
        <family val="2"/>
      </rPr>
      <t xml:space="preserve"> toute prestation pour le compte de tiers, que cette prestation soit ou non rémunérée.</t>
    </r>
  </si>
  <si>
    <t xml:space="preserve">Toute cession ou convention, de quelque manière qu'elle soit qualifiée, qui aurait pour effet de transmettre à un tiers l’usage concédé, même à titre gratuit est strictement interdite. </t>
  </si>
  <si>
    <r>
      <t>L'I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s’engage à citer l’origine du P</t>
    </r>
    <r>
      <rPr>
        <sz val="8"/>
        <rFont val="Arial"/>
        <family val="2"/>
      </rPr>
      <t>ROGICIEL</t>
    </r>
    <r>
      <rPr>
        <sz val="10"/>
        <rFont val="Arial"/>
        <family val="2"/>
      </rPr>
      <t xml:space="preserve"> dans toute publication faite en utilisant le P</t>
    </r>
    <r>
      <rPr>
        <sz val="8"/>
        <rFont val="Arial"/>
        <family val="2"/>
      </rPr>
      <t>ROGICIEL</t>
    </r>
    <r>
      <rPr>
        <sz val="10"/>
        <rFont val="Arial"/>
        <family val="2"/>
      </rPr>
      <t xml:space="preserve"> et à assurer autant que faire se peut la promotion du P</t>
    </r>
    <r>
      <rPr>
        <sz val="8"/>
        <rFont val="Arial"/>
        <family val="2"/>
      </rPr>
      <t>ROGICIEL.</t>
    </r>
  </si>
  <si>
    <t>Durée choisie :</t>
  </si>
  <si>
    <t xml:space="preserve"> années</t>
  </si>
  <si>
    <t>Montant global et forfaitaire :</t>
  </si>
  <si>
    <t xml:space="preserve"> Euro (€) HT</t>
  </si>
  <si>
    <r>
      <t>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 xml:space="preserve"> met à disposition de l’I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les logiciels définis dans la page précédente (page 1/3) et ci-après désignés par le terme</t>
    </r>
  </si>
  <si>
    <r>
      <t>"L</t>
    </r>
    <r>
      <rPr>
        <sz val="8"/>
        <rFont val="Arial"/>
        <family val="2"/>
      </rPr>
      <t>E</t>
    </r>
    <r>
      <rPr>
        <sz val="10"/>
        <rFont val="Arial"/>
        <family val="2"/>
      </rPr>
      <t xml:space="preserve"> P</t>
    </r>
    <r>
      <rPr>
        <sz val="8"/>
        <rFont val="Arial"/>
        <family val="2"/>
      </rPr>
      <t>ROGICIEL</t>
    </r>
    <r>
      <rPr>
        <sz val="10"/>
        <rFont val="Arial"/>
        <family val="2"/>
      </rPr>
      <t xml:space="preserve">", selon les termes et conditions ici définis (voir page 3/3), pour une durée de </t>
    </r>
  </si>
  <si>
    <r>
      <t>L’I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s’engage à verser à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>, pour la durée de la présente C</t>
    </r>
    <r>
      <rPr>
        <sz val="8"/>
        <rFont val="Arial"/>
        <family val="2"/>
      </rPr>
      <t>ONVENTION</t>
    </r>
    <r>
      <rPr>
        <sz val="10"/>
        <rFont val="Arial"/>
        <family val="2"/>
      </rPr>
      <t>, un montant global et forfaitaire (payable en un</t>
    </r>
  </si>
  <si>
    <t>seul versement, d'avance, terme à échoir) de</t>
  </si>
  <si>
    <t>Licences réseau</t>
  </si>
  <si>
    <t>Montant total par an</t>
  </si>
  <si>
    <t>Nombre d'utilisateurs simultanés</t>
  </si>
  <si>
    <t>dont "empruntables"</t>
  </si>
  <si>
    <t>Supplément par licence "empruntable" (réseau) :</t>
  </si>
  <si>
    <t>ProPhyPlus</t>
  </si>
  <si>
    <t>Simulis Pinch</t>
  </si>
  <si>
    <t>Date de début souhaitée :</t>
  </si>
  <si>
    <r>
      <t>La date retenue pour l'entrée en vigueur de la C</t>
    </r>
    <r>
      <rPr>
        <sz val="8"/>
        <rFont val="Arial"/>
        <family val="2"/>
      </rPr>
      <t>ONVENTION</t>
    </r>
    <r>
      <rPr>
        <sz val="10"/>
        <rFont val="Arial"/>
        <family val="2"/>
      </rPr>
      <t xml:space="preserve"> est le (à compléter par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>) : . . . . . . . . . . . . . . . . . . . . . . . . . . . .</t>
    </r>
  </si>
  <si>
    <t>ProSimPlus Energy</t>
  </si>
  <si>
    <t>Fives ProSim</t>
  </si>
  <si>
    <r>
      <t>Fives ProSim</t>
    </r>
    <r>
      <rPr>
        <sz val="10"/>
        <rFont val="Arial"/>
        <family val="2"/>
      </rPr>
      <t xml:space="preserve">, Société par Actions Simplifiée  dont le siège social est 51 rue Ampère, Immeuble Stratège A, 31670 Labège (France), immatriculée au Registre du Commerce de Toulouse sous le numéro B 350 476 487, </t>
    </r>
  </si>
  <si>
    <r>
      <t xml:space="preserve">Renseigner la page 1, imprimer les </t>
    </r>
    <r>
      <rPr>
        <b/>
        <i/>
        <sz val="10"/>
        <color rgb="FFAF007C"/>
        <rFont val="Arial"/>
        <family val="2"/>
      </rPr>
      <t>3 pages simultanément</t>
    </r>
    <r>
      <rPr>
        <i/>
        <sz val="10"/>
        <color rgb="FFAF007C"/>
        <rFont val="Arial"/>
        <family val="2"/>
      </rPr>
      <t xml:space="preserve">, les </t>
    </r>
    <r>
      <rPr>
        <b/>
        <i/>
        <sz val="10"/>
        <color rgb="FFAF007C"/>
        <rFont val="Arial"/>
        <family val="2"/>
      </rPr>
      <t>signer</t>
    </r>
    <r>
      <rPr>
        <i/>
        <sz val="10"/>
        <color rgb="FFAF007C"/>
        <rFont val="Arial"/>
        <family val="2"/>
      </rPr>
      <t xml:space="preserve"> puis les retourner à Fives ProSim par courrier ou par e-mail</t>
    </r>
  </si>
  <si>
    <t>Convention de mise à disposition de logiciels à des fins de recherche académique (à durée déterminée)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</si>
</sst>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&quot; / an&quot;"/>
    <numFmt numFmtId="165" formatCode="0#&quot; &quot;##&quot; &quot;##&quot; &quot;##&quot; &quot;##"/>
    <numFmt numFmtId="166" formatCode="#,##0\ &quot;€&quot;&quot; HT / an&quot;"/>
    <numFmt numFmtId="167" formatCode="#,##0\ [$€ HT-1]"/>
    <numFmt numFmtId="168" formatCode="#,##0&quot; Euros HT.&quot;"/>
    <numFmt numFmtId="169" formatCode="[$-40C]d\ mmmm\ yyyy;@"/>
  </numFmts>
  <fonts count="26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2"/>
      <color rgb="FF0000FF"/>
      <name val="Arial"/>
      <family val="2"/>
    </font>
    <font>
      <i/>
      <sz val="10"/>
      <color rgb="FFAF007C"/>
      <name val="Arial"/>
      <family val="2"/>
    </font>
    <font>
      <b/>
      <i/>
      <sz val="10"/>
      <color rgb="FFAF007C"/>
      <name val="Arial"/>
      <family val="2"/>
    </font>
    <font>
      <b/>
      <sz val="10"/>
      <color rgb="FFAF007C"/>
      <name val="Arial"/>
      <family val="2"/>
    </font>
    <font>
      <b/>
      <sz val="14"/>
      <color rgb="FFAF007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hair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/>
      <top style="hair">
        <color indexed="12"/>
      </top>
      <bottom style="thin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 style="thin">
        <color indexed="64"/>
      </right>
      <top style="hair">
        <color indexed="12"/>
      </top>
      <bottom style="thin">
        <color indexed="1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/>
      <top style="hair">
        <color indexed="12"/>
      </top>
      <bottom style="thin">
        <color indexed="12"/>
      </bottom>
      <diagonal/>
    </border>
    <border>
      <left/>
      <right style="hair">
        <color indexed="12"/>
      </right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64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/>
    <xf numFmtId="0" fontId="4" fillId="0" borderId="0" xfId="0" applyFont="1" applyAlignment="1">
      <alignment horizontal="right"/>
    </xf>
    <xf numFmtId="0" fontId="19" fillId="0" borderId="0" xfId="0" applyFont="1"/>
    <xf numFmtId="49" fontId="0" fillId="0" borderId="0" xfId="0" applyNumberForma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0" fillId="2" borderId="3" xfId="0" applyFill="1" applyBorder="1"/>
    <xf numFmtId="0" fontId="12" fillId="2" borderId="5" xfId="0" applyFont="1" applyFill="1" applyBorder="1" applyAlignment="1">
      <alignment horizontal="left" vertical="center"/>
    </xf>
    <xf numFmtId="167" fontId="18" fillId="0" borderId="2" xfId="0" applyNumberFormat="1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12" fillId="2" borderId="5" xfId="0" applyFont="1" applyFill="1" applyBorder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166" fontId="5" fillId="0" borderId="0" xfId="0" applyNumberFormat="1" applyFont="1" applyAlignment="1">
      <alignment horizontal="left" vertical="center"/>
    </xf>
    <xf numFmtId="0" fontId="0" fillId="0" borderId="0" xfId="0"/>
    <xf numFmtId="0" fontId="13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1" fontId="10" fillId="0" borderId="6" xfId="0" applyNumberFormat="1" applyFont="1" applyBorder="1" applyAlignment="1" applyProtection="1">
      <alignment horizontal="center" vertical="center"/>
      <protection locked="0"/>
    </xf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166" fontId="5" fillId="0" borderId="9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2" fillId="2" borderId="0" xfId="0" applyFont="1" applyFill="1" applyAlignment="1">
      <alignment horizontal="right" vertical="center"/>
    </xf>
    <xf numFmtId="0" fontId="0" fillId="0" borderId="12" xfId="0" applyBorder="1"/>
    <xf numFmtId="166" fontId="13" fillId="0" borderId="13" xfId="0" applyNumberFormat="1" applyFont="1" applyBorder="1" applyAlignment="1" applyProtection="1">
      <alignment horizontal="center" vertical="center"/>
      <protection hidden="1"/>
    </xf>
    <xf numFmtId="0" fontId="20" fillId="0" borderId="14" xfId="0" applyFont="1" applyBorder="1" applyProtection="1">
      <protection hidden="1"/>
    </xf>
    <xf numFmtId="0" fontId="20" fillId="0" borderId="15" xfId="0" applyFont="1" applyBorder="1" applyProtection="1">
      <protection hidden="1"/>
    </xf>
    <xf numFmtId="1" fontId="10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166" fontId="5" fillId="0" borderId="18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19" xfId="0" applyBorder="1" applyProtection="1">
      <protection hidden="1"/>
    </xf>
    <xf numFmtId="0" fontId="11" fillId="3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5" fillId="0" borderId="23" xfId="0" applyFont="1" applyBorder="1" applyAlignment="1">
      <alignment horizontal="left" vertical="center"/>
    </xf>
    <xf numFmtId="0" fontId="0" fillId="0" borderId="3" xfId="0" applyBorder="1"/>
    <xf numFmtId="0" fontId="0" fillId="0" borderId="5" xfId="0" applyBorder="1"/>
    <xf numFmtId="166" fontId="5" fillId="0" borderId="2" xfId="0" applyNumberFormat="1" applyFont="1" applyBorder="1" applyAlignment="1">
      <alignment horizontal="center" vertical="center"/>
    </xf>
    <xf numFmtId="166" fontId="5" fillId="0" borderId="3" xfId="0" applyNumberFormat="1" applyFont="1" applyBorder="1"/>
    <xf numFmtId="166" fontId="5" fillId="0" borderId="24" xfId="0" applyNumberFormat="1" applyFont="1" applyBorder="1"/>
    <xf numFmtId="0" fontId="6" fillId="3" borderId="25" xfId="0" applyFont="1" applyFill="1" applyBorder="1" applyAlignment="1">
      <alignment horizontal="left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3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11" fillId="3" borderId="31" xfId="0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1" fillId="3" borderId="36" xfId="0" applyFont="1" applyFill="1" applyBorder="1" applyAlignment="1">
      <alignment horizontal="center" vertical="center" wrapText="1"/>
    </xf>
    <xf numFmtId="0" fontId="0" fillId="0" borderId="37" xfId="0" applyBorder="1"/>
    <xf numFmtId="166" fontId="5" fillId="0" borderId="32" xfId="0" applyNumberFormat="1" applyFont="1" applyBorder="1" applyAlignment="1">
      <alignment horizontal="center" vertical="center"/>
    </xf>
    <xf numFmtId="166" fontId="5" fillId="0" borderId="29" xfId="0" applyNumberFormat="1" applyFont="1" applyBorder="1"/>
    <xf numFmtId="166" fontId="5" fillId="0" borderId="38" xfId="0" applyNumberFormat="1" applyFont="1" applyBorder="1"/>
    <xf numFmtId="49" fontId="10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1" fillId="0" borderId="40" xfId="0" applyNumberFormat="1" applyFont="1" applyBorder="1" applyAlignment="1" applyProtection="1">
      <alignment horizontal="left" vertical="top" wrapText="1"/>
      <protection locked="0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49" fontId="10" fillId="0" borderId="39" xfId="0" applyNumberFormat="1" applyFont="1" applyBorder="1" applyAlignment="1" applyProtection="1">
      <alignment horizontal="left"/>
      <protection locked="0"/>
    </xf>
    <xf numFmtId="49" fontId="10" fillId="0" borderId="1" xfId="0" applyNumberFormat="1" applyFont="1" applyBorder="1" applyAlignment="1" applyProtection="1">
      <alignment horizontal="left"/>
      <protection locked="0"/>
    </xf>
    <xf numFmtId="49" fontId="10" fillId="0" borderId="40" xfId="0" applyNumberFormat="1" applyFont="1" applyBorder="1" applyAlignment="1" applyProtection="1">
      <alignment horizontal="left"/>
      <protection locked="0"/>
    </xf>
    <xf numFmtId="0" fontId="12" fillId="2" borderId="0" xfId="0" applyFont="1" applyFill="1" applyAlignment="1">
      <alignment horizontal="left" vertical="center"/>
    </xf>
    <xf numFmtId="49" fontId="1" fillId="0" borderId="1" xfId="0" applyNumberFormat="1" applyFont="1" applyBorder="1" applyProtection="1">
      <protection locked="0"/>
    </xf>
    <xf numFmtId="49" fontId="1" fillId="0" borderId="40" xfId="0" applyNumberFormat="1" applyFont="1" applyBorder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40" xfId="0" applyNumberFormat="1" applyBorder="1" applyAlignment="1" applyProtection="1">
      <alignment horizontal="left"/>
      <protection locked="0"/>
    </xf>
    <xf numFmtId="49" fontId="9" fillId="0" borderId="39" xfId="1" applyNumberFormat="1" applyBorder="1" applyAlignment="1" applyProtection="1">
      <alignment horizontal="left"/>
      <protection locked="0"/>
    </xf>
    <xf numFmtId="49" fontId="0" fillId="0" borderId="1" xfId="0" applyNumberFormat="1" applyBorder="1" applyProtection="1">
      <protection locked="0"/>
    </xf>
    <xf numFmtId="49" fontId="0" fillId="0" borderId="40" xfId="0" applyNumberFormat="1" applyBorder="1" applyProtection="1">
      <protection locked="0"/>
    </xf>
    <xf numFmtId="0" fontId="1" fillId="3" borderId="26" xfId="0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1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9" fontId="21" fillId="0" borderId="50" xfId="0" applyNumberFormat="1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43" xfId="0" applyFont="1" applyBorder="1" applyAlignment="1">
      <alignment horizontal="left" vertical="center"/>
    </xf>
    <xf numFmtId="0" fontId="0" fillId="0" borderId="44" xfId="0" applyBorder="1"/>
    <xf numFmtId="0" fontId="0" fillId="0" borderId="45" xfId="0" applyBorder="1"/>
    <xf numFmtId="166" fontId="5" fillId="0" borderId="46" xfId="0" applyNumberFormat="1" applyFont="1" applyBorder="1" applyAlignment="1">
      <alignment horizontal="center" vertical="center"/>
    </xf>
    <xf numFmtId="166" fontId="5" fillId="0" borderId="44" xfId="0" applyNumberFormat="1" applyFont="1" applyBorder="1"/>
    <xf numFmtId="166" fontId="5" fillId="0" borderId="47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38100</xdr:colOff>
      <xdr:row>0</xdr:row>
      <xdr:rowOff>0</xdr:rowOff>
    </xdr:from>
    <xdr:to>
      <xdr:col>43</xdr:col>
      <xdr:colOff>28956</xdr:colOff>
      <xdr:row>6</xdr:row>
      <xdr:rowOff>40767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790228-D434-4D69-BA82-A5E4FEF54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0"/>
          <a:ext cx="1438656" cy="107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9525</xdr:colOff>
      <xdr:row>0</xdr:row>
      <xdr:rowOff>0</xdr:rowOff>
    </xdr:from>
    <xdr:to>
      <xdr:col>43</xdr:col>
      <xdr:colOff>381</xdr:colOff>
      <xdr:row>6</xdr:row>
      <xdr:rowOff>40767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7E0CE28-12A4-490A-AEC2-F7214DFBF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0"/>
          <a:ext cx="1438656" cy="1078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9525</xdr:rowOff>
    </xdr:from>
    <xdr:to>
      <xdr:col>52</xdr:col>
      <xdr:colOff>171450</xdr:colOff>
      <xdr:row>82</xdr:row>
      <xdr:rowOff>0</xdr:rowOff>
    </xdr:to>
    <xdr:pic>
      <xdr:nvPicPr>
        <xdr:cNvPr id="9239" name="Picture 17">
          <a:extLst>
            <a:ext uri="{FF2B5EF4-FFF2-40B4-BE49-F238E27FC236}">
              <a16:creationId xmlns:a16="http://schemas.microsoft.com/office/drawing/2014/main" id="{BBBF22AD-BD45-1026-BAE0-22E231960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0"/>
          <a:ext cx="9515475" cy="1262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C63"/>
  <sheetViews>
    <sheetView showGridLines="0" showRowColHeaders="0" showZeros="0" workbookViewId="0">
      <selection activeCell="C9" sqref="C9:AQ9"/>
    </sheetView>
  </sheetViews>
  <sheetFormatPr baseColWidth="10" defaultRowHeight="12.75" x14ac:dyDescent="0.2"/>
  <cols>
    <col min="1" max="151" width="2.7109375" customWidth="1"/>
  </cols>
  <sheetData>
    <row r="1" spans="2:47" x14ac:dyDescent="0.2">
      <c r="C1" s="34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02">
        <v>42401</v>
      </c>
      <c r="AM1" s="103"/>
      <c r="AN1" s="103"/>
      <c r="AO1" s="103"/>
      <c r="AP1" s="103"/>
      <c r="AQ1" s="103"/>
    </row>
    <row r="2" spans="2:47" x14ac:dyDescent="0.2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7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2:47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2:47" ht="18" x14ac:dyDescent="0.25">
      <c r="C5" s="4"/>
      <c r="D5" s="4"/>
      <c r="F5" s="4"/>
      <c r="G5" s="35" t="s">
        <v>68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9" spans="2:47" ht="15.75" x14ac:dyDescent="0.25">
      <c r="B9" s="2"/>
      <c r="C9" s="105" t="s">
        <v>71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9"/>
      <c r="AS9" s="9"/>
      <c r="AT9" s="9"/>
      <c r="AU9" s="9"/>
    </row>
    <row r="10" spans="2:47" ht="15.75" x14ac:dyDescent="0.25"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1"/>
      <c r="P10" s="9"/>
      <c r="R10" s="9"/>
      <c r="S10" s="9"/>
      <c r="T10" s="15"/>
      <c r="U10" s="9"/>
      <c r="X10" s="16" t="s">
        <v>46</v>
      </c>
      <c r="Y10" s="108">
        <f ca="1">ROUND(RAND()*100000,0)</f>
        <v>49601</v>
      </c>
      <c r="Z10" s="108"/>
      <c r="AA10" s="108"/>
      <c r="AB10" s="108"/>
      <c r="AC10" s="108"/>
      <c r="AD10" s="108"/>
      <c r="AE10" s="108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2:47" ht="15.75" x14ac:dyDescent="0.25">
      <c r="B11" s="2"/>
      <c r="C11" s="105" t="s">
        <v>0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9"/>
      <c r="AS11" s="9"/>
      <c r="AT11" s="9"/>
      <c r="AU11" s="9"/>
    </row>
    <row r="12" spans="2:47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2:47" x14ac:dyDescent="0.2">
      <c r="C13" s="106" t="s">
        <v>70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5"/>
      <c r="AS13" s="5"/>
      <c r="AT13" s="5"/>
      <c r="AU13" s="5"/>
    </row>
    <row r="14" spans="2:47" x14ac:dyDescent="0.2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2:47" ht="21.95" customHeight="1" x14ac:dyDescent="0.2">
      <c r="C15" s="91" t="s">
        <v>33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6"/>
      <c r="AS15" s="6"/>
      <c r="AT15" s="6"/>
      <c r="AU15" s="6"/>
    </row>
    <row r="16" spans="2:47" ht="9.9499999999999993" customHeight="1" x14ac:dyDescent="0.2"/>
    <row r="17" spans="3:48" x14ac:dyDescent="0.2">
      <c r="C17" s="13" t="s">
        <v>43</v>
      </c>
      <c r="F17" s="4"/>
      <c r="J17" s="88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3"/>
      <c r="AT17" s="7"/>
      <c r="AU17" s="7"/>
      <c r="AV17" s="8"/>
    </row>
    <row r="18" spans="3:48" ht="2.1" customHeight="1" x14ac:dyDescent="0.2">
      <c r="C18" s="13"/>
      <c r="F18" s="4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4"/>
      <c r="X18" s="13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T18" s="7"/>
      <c r="AU18" s="7"/>
      <c r="AV18" s="8"/>
    </row>
    <row r="19" spans="3:48" x14ac:dyDescent="0.2">
      <c r="C19" s="13" t="s">
        <v>2</v>
      </c>
      <c r="H19" s="88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3"/>
      <c r="AT19" s="7"/>
      <c r="AU19" s="7"/>
      <c r="AV19" s="8"/>
    </row>
    <row r="20" spans="3:48" ht="9.9499999999999993" customHeight="1" x14ac:dyDescent="0.2"/>
    <row r="21" spans="3:48" x14ac:dyDescent="0.2">
      <c r="C21" s="13" t="s">
        <v>3</v>
      </c>
      <c r="G21" s="82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4"/>
    </row>
    <row r="22" spans="3:48" ht="2.1" customHeight="1" x14ac:dyDescent="0.2"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3:48" x14ac:dyDescent="0.2">
      <c r="G23" s="82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4"/>
    </row>
    <row r="24" spans="3:48" ht="2.1" customHeight="1" x14ac:dyDescent="0.2"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</row>
    <row r="25" spans="3:48" x14ac:dyDescent="0.2"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4"/>
    </row>
    <row r="26" spans="3:48" ht="2.1" customHeight="1" x14ac:dyDescent="0.2"/>
    <row r="27" spans="3:48" x14ac:dyDescent="0.2">
      <c r="C27" s="13" t="s">
        <v>4</v>
      </c>
      <c r="G27" s="88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90"/>
      <c r="W27" s="4"/>
      <c r="X27" s="13" t="s">
        <v>5</v>
      </c>
      <c r="AC27" s="88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90"/>
      <c r="AR27" s="4"/>
      <c r="AS27" s="4"/>
      <c r="AT27" s="4"/>
      <c r="AU27" s="4"/>
    </row>
    <row r="28" spans="3:48" ht="2.1" customHeight="1" x14ac:dyDescent="0.2"/>
    <row r="29" spans="3:48" x14ac:dyDescent="0.2">
      <c r="C29" s="13" t="s">
        <v>6</v>
      </c>
      <c r="I29" s="88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90"/>
      <c r="W29" s="4"/>
      <c r="X29" s="13" t="s">
        <v>7</v>
      </c>
      <c r="AA29" s="88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90"/>
      <c r="AT29" s="4"/>
      <c r="AU29" s="4"/>
    </row>
    <row r="30" spans="3:48" ht="9.9499999999999993" customHeight="1" x14ac:dyDescent="0.2"/>
    <row r="31" spans="3:48" ht="21.95" customHeight="1" x14ac:dyDescent="0.2">
      <c r="C31" s="91" t="s">
        <v>8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6"/>
      <c r="AS31" s="6"/>
      <c r="AT31" s="6"/>
      <c r="AU31" s="6"/>
    </row>
    <row r="32" spans="3:48" ht="9.9499999999999993" customHeight="1" x14ac:dyDescent="0.2"/>
    <row r="33" spans="3:55" x14ac:dyDescent="0.2">
      <c r="C33" s="13" t="s">
        <v>9</v>
      </c>
      <c r="G33" s="88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90"/>
      <c r="W33" s="4"/>
      <c r="X33" s="13" t="s">
        <v>1</v>
      </c>
      <c r="AA33" s="88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90"/>
      <c r="AT33" s="4"/>
      <c r="AU33" s="4"/>
      <c r="AY33" s="10"/>
      <c r="AZ33" s="10"/>
      <c r="BA33" s="10"/>
      <c r="BB33" s="10"/>
      <c r="BC33" s="10"/>
    </row>
    <row r="34" spans="3:55" ht="2.1" customHeight="1" x14ac:dyDescent="0.2"/>
    <row r="35" spans="3:55" x14ac:dyDescent="0.2">
      <c r="C35" s="13" t="s">
        <v>10</v>
      </c>
      <c r="E35" s="88"/>
      <c r="F35" s="94"/>
      <c r="G35" s="94"/>
      <c r="H35" s="94"/>
      <c r="I35" s="94"/>
      <c r="J35" s="94"/>
      <c r="K35" s="94"/>
      <c r="L35" s="95"/>
      <c r="N35" s="13" t="s">
        <v>11</v>
      </c>
      <c r="P35" s="88"/>
      <c r="Q35" s="94"/>
      <c r="R35" s="94"/>
      <c r="S35" s="94"/>
      <c r="T35" s="94"/>
      <c r="U35" s="94"/>
      <c r="V35" s="94"/>
      <c r="W35" s="95"/>
      <c r="Y35" s="13" t="s">
        <v>12</v>
      </c>
      <c r="AB35" s="96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8"/>
      <c r="AT35" s="4"/>
      <c r="AU35" s="4"/>
    </row>
    <row r="36" spans="3:55" ht="9.9499999999999993" customHeight="1" thickBot="1" x14ac:dyDescent="0.25"/>
    <row r="37" spans="3:55" ht="21.95" customHeight="1" thickBot="1" x14ac:dyDescent="0.25">
      <c r="C37" s="85" t="s">
        <v>44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7"/>
      <c r="AR37" s="6"/>
      <c r="AS37" s="6"/>
      <c r="AT37" s="6"/>
      <c r="AU37" s="6"/>
    </row>
    <row r="38" spans="3:55" ht="12.75" customHeight="1" x14ac:dyDescent="0.2">
      <c r="C38" s="65" t="s">
        <v>13</v>
      </c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71" t="s">
        <v>41</v>
      </c>
      <c r="O38" s="66"/>
      <c r="P38" s="66"/>
      <c r="Q38" s="66"/>
      <c r="R38" s="66"/>
      <c r="S38" s="66"/>
      <c r="T38" s="66"/>
      <c r="U38" s="73" t="s">
        <v>14</v>
      </c>
      <c r="V38" s="66"/>
      <c r="W38" s="66"/>
      <c r="X38" s="66"/>
      <c r="Y38" s="66"/>
      <c r="Z38" s="67"/>
      <c r="AA38" s="73" t="s">
        <v>58</v>
      </c>
      <c r="AB38" s="66"/>
      <c r="AC38" s="66"/>
      <c r="AD38" s="66"/>
      <c r="AE38" s="66"/>
      <c r="AF38" s="66"/>
      <c r="AG38" s="66"/>
      <c r="AH38" s="66"/>
      <c r="AI38" s="66"/>
      <c r="AJ38" s="67"/>
      <c r="AK38" s="99" t="s">
        <v>59</v>
      </c>
      <c r="AL38" s="66"/>
      <c r="AM38" s="66"/>
      <c r="AN38" s="66"/>
      <c r="AO38" s="66"/>
      <c r="AP38" s="66"/>
      <c r="AQ38" s="100"/>
    </row>
    <row r="39" spans="3:55" ht="39" customHeight="1" x14ac:dyDescent="0.2">
      <c r="C39" s="68"/>
      <c r="D39" s="69"/>
      <c r="E39" s="69"/>
      <c r="F39" s="69"/>
      <c r="G39" s="69"/>
      <c r="H39" s="69"/>
      <c r="I39" s="69"/>
      <c r="J39" s="69"/>
      <c r="K39" s="69"/>
      <c r="L39" s="69"/>
      <c r="M39" s="70"/>
      <c r="N39" s="72"/>
      <c r="O39" s="69"/>
      <c r="P39" s="69"/>
      <c r="Q39" s="69"/>
      <c r="R39" s="69"/>
      <c r="S39" s="69"/>
      <c r="T39" s="69"/>
      <c r="U39" s="74"/>
      <c r="V39" s="75"/>
      <c r="W39" s="75"/>
      <c r="X39" s="75"/>
      <c r="Y39" s="75"/>
      <c r="Z39" s="76"/>
      <c r="AA39" s="77" t="s">
        <v>60</v>
      </c>
      <c r="AB39" s="57"/>
      <c r="AC39" s="57"/>
      <c r="AD39" s="57"/>
      <c r="AE39" s="78"/>
      <c r="AF39" s="56" t="s">
        <v>61</v>
      </c>
      <c r="AG39" s="57"/>
      <c r="AH39" s="57"/>
      <c r="AI39" s="57"/>
      <c r="AJ39" s="58"/>
      <c r="AK39" s="69"/>
      <c r="AL39" s="69"/>
      <c r="AM39" s="69"/>
      <c r="AN39" s="69"/>
      <c r="AO39" s="69"/>
      <c r="AP39" s="69"/>
      <c r="AQ39" s="101"/>
      <c r="AR39" s="4"/>
    </row>
    <row r="40" spans="3:55" ht="20.100000000000001" customHeight="1" x14ac:dyDescent="0.2">
      <c r="C40" s="59" t="s">
        <v>15</v>
      </c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79">
        <v>400</v>
      </c>
      <c r="O40" s="80"/>
      <c r="P40" s="80"/>
      <c r="Q40" s="80"/>
      <c r="R40" s="80"/>
      <c r="S40" s="80"/>
      <c r="T40" s="81"/>
      <c r="U40" s="51"/>
      <c r="V40" s="41"/>
      <c r="W40" s="41"/>
      <c r="X40" s="41"/>
      <c r="Y40" s="41"/>
      <c r="Z40" s="42"/>
      <c r="AA40" s="51">
        <v>0</v>
      </c>
      <c r="AB40" s="41"/>
      <c r="AC40" s="41"/>
      <c r="AD40" s="41"/>
      <c r="AE40" s="52"/>
      <c r="AF40" s="40">
        <v>0</v>
      </c>
      <c r="AG40" s="41"/>
      <c r="AH40" s="41"/>
      <c r="AI40" s="41"/>
      <c r="AJ40" s="42"/>
      <c r="AK40" s="53">
        <f t="shared" ref="AK40:AK50" si="0">((U40+AA40)*N40+AF40*S$53)*(1-C$1)</f>
        <v>0</v>
      </c>
      <c r="AL40" s="54"/>
      <c r="AM40" s="54"/>
      <c r="AN40" s="54"/>
      <c r="AO40" s="54"/>
      <c r="AP40" s="54"/>
      <c r="AQ40" s="55"/>
    </row>
    <row r="41" spans="3:55" ht="20.100000000000001" customHeight="1" x14ac:dyDescent="0.2">
      <c r="C41" s="59" t="s">
        <v>16</v>
      </c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2">
        <v>600</v>
      </c>
      <c r="O41" s="63"/>
      <c r="P41" s="63"/>
      <c r="Q41" s="63"/>
      <c r="R41" s="63"/>
      <c r="S41" s="63"/>
      <c r="T41" s="64"/>
      <c r="U41" s="51"/>
      <c r="V41" s="41"/>
      <c r="W41" s="41"/>
      <c r="X41" s="41"/>
      <c r="Y41" s="41"/>
      <c r="Z41" s="42"/>
      <c r="AA41" s="51"/>
      <c r="AB41" s="41"/>
      <c r="AC41" s="41"/>
      <c r="AD41" s="41"/>
      <c r="AE41" s="52"/>
      <c r="AF41" s="40"/>
      <c r="AG41" s="41"/>
      <c r="AH41" s="41"/>
      <c r="AI41" s="41"/>
      <c r="AJ41" s="42"/>
      <c r="AK41" s="53">
        <f t="shared" si="0"/>
        <v>0</v>
      </c>
      <c r="AL41" s="54"/>
      <c r="AM41" s="54"/>
      <c r="AN41" s="54"/>
      <c r="AO41" s="54"/>
      <c r="AP41" s="54"/>
      <c r="AQ41" s="55"/>
    </row>
    <row r="42" spans="3:55" ht="20.100000000000001" customHeight="1" x14ac:dyDescent="0.2">
      <c r="C42" s="59" t="s">
        <v>17</v>
      </c>
      <c r="D42" s="60"/>
      <c r="E42" s="60"/>
      <c r="F42" s="60"/>
      <c r="G42" s="60"/>
      <c r="H42" s="60"/>
      <c r="I42" s="60"/>
      <c r="J42" s="60"/>
      <c r="K42" s="60"/>
      <c r="L42" s="60"/>
      <c r="M42" s="61"/>
      <c r="N42" s="62">
        <v>900</v>
      </c>
      <c r="O42" s="63"/>
      <c r="P42" s="63"/>
      <c r="Q42" s="63"/>
      <c r="R42" s="63"/>
      <c r="S42" s="63"/>
      <c r="T42" s="64"/>
      <c r="U42" s="51"/>
      <c r="V42" s="41"/>
      <c r="W42" s="41"/>
      <c r="X42" s="41"/>
      <c r="Y42" s="41"/>
      <c r="Z42" s="42"/>
      <c r="AA42" s="51"/>
      <c r="AB42" s="41"/>
      <c r="AC42" s="41"/>
      <c r="AD42" s="41"/>
      <c r="AE42" s="52"/>
      <c r="AF42" s="40"/>
      <c r="AG42" s="41"/>
      <c r="AH42" s="41"/>
      <c r="AI42" s="41"/>
      <c r="AJ42" s="42"/>
      <c r="AK42" s="53">
        <f t="shared" si="0"/>
        <v>0</v>
      </c>
      <c r="AL42" s="54"/>
      <c r="AM42" s="54"/>
      <c r="AN42" s="54"/>
      <c r="AO42" s="54"/>
      <c r="AP42" s="54"/>
      <c r="AQ42" s="55"/>
    </row>
    <row r="43" spans="3:55" ht="20.100000000000001" customHeight="1" x14ac:dyDescent="0.2">
      <c r="C43" s="59" t="s">
        <v>63</v>
      </c>
      <c r="D43" s="60"/>
      <c r="E43" s="60"/>
      <c r="F43" s="60"/>
      <c r="G43" s="60"/>
      <c r="H43" s="60"/>
      <c r="I43" s="60"/>
      <c r="J43" s="60"/>
      <c r="K43" s="60"/>
      <c r="L43" s="60"/>
      <c r="M43" s="61"/>
      <c r="N43" s="62">
        <v>600</v>
      </c>
      <c r="O43" s="63"/>
      <c r="P43" s="63"/>
      <c r="Q43" s="63"/>
      <c r="R43" s="63"/>
      <c r="S43" s="63"/>
      <c r="T43" s="64"/>
      <c r="U43" s="51"/>
      <c r="V43" s="41"/>
      <c r="W43" s="41"/>
      <c r="X43" s="41"/>
      <c r="Y43" s="41"/>
      <c r="Z43" s="42"/>
      <c r="AA43" s="51"/>
      <c r="AB43" s="41"/>
      <c r="AC43" s="41"/>
      <c r="AD43" s="41"/>
      <c r="AE43" s="52"/>
      <c r="AF43" s="40"/>
      <c r="AG43" s="41"/>
      <c r="AH43" s="41"/>
      <c r="AI43" s="41"/>
      <c r="AJ43" s="42"/>
      <c r="AK43" s="53">
        <f t="shared" si="0"/>
        <v>0</v>
      </c>
      <c r="AL43" s="54"/>
      <c r="AM43" s="54"/>
      <c r="AN43" s="54"/>
      <c r="AO43" s="54"/>
      <c r="AP43" s="54"/>
      <c r="AQ43" s="55"/>
    </row>
    <row r="44" spans="3:55" ht="20.100000000000001" customHeight="1" x14ac:dyDescent="0.2">
      <c r="C44" s="59" t="s">
        <v>18</v>
      </c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62">
        <v>600</v>
      </c>
      <c r="O44" s="63"/>
      <c r="P44" s="63"/>
      <c r="Q44" s="63"/>
      <c r="R44" s="63"/>
      <c r="S44" s="63"/>
      <c r="T44" s="64"/>
      <c r="U44" s="51"/>
      <c r="V44" s="41"/>
      <c r="W44" s="41"/>
      <c r="X44" s="41"/>
      <c r="Y44" s="41"/>
      <c r="Z44" s="42"/>
      <c r="AA44" s="51"/>
      <c r="AB44" s="41"/>
      <c r="AC44" s="41"/>
      <c r="AD44" s="41"/>
      <c r="AE44" s="52"/>
      <c r="AF44" s="40"/>
      <c r="AG44" s="41"/>
      <c r="AH44" s="41"/>
      <c r="AI44" s="41"/>
      <c r="AJ44" s="42"/>
      <c r="AK44" s="53">
        <f t="shared" si="0"/>
        <v>0</v>
      </c>
      <c r="AL44" s="54"/>
      <c r="AM44" s="54"/>
      <c r="AN44" s="54"/>
      <c r="AO44" s="54"/>
      <c r="AP44" s="54"/>
      <c r="AQ44" s="55"/>
    </row>
    <row r="45" spans="3:55" ht="20.100000000000001" customHeight="1" x14ac:dyDescent="0.2">
      <c r="C45" s="59" t="s">
        <v>19</v>
      </c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62">
        <v>600</v>
      </c>
      <c r="O45" s="63"/>
      <c r="P45" s="63"/>
      <c r="Q45" s="63"/>
      <c r="R45" s="63"/>
      <c r="S45" s="63"/>
      <c r="T45" s="64"/>
      <c r="U45" s="51"/>
      <c r="V45" s="41"/>
      <c r="W45" s="41"/>
      <c r="X45" s="41"/>
      <c r="Y45" s="41"/>
      <c r="Z45" s="42"/>
      <c r="AA45" s="51"/>
      <c r="AB45" s="41"/>
      <c r="AC45" s="41"/>
      <c r="AD45" s="41"/>
      <c r="AE45" s="52"/>
      <c r="AF45" s="40"/>
      <c r="AG45" s="41"/>
      <c r="AH45" s="41"/>
      <c r="AI45" s="41"/>
      <c r="AJ45" s="42"/>
      <c r="AK45" s="53">
        <f t="shared" si="0"/>
        <v>0</v>
      </c>
      <c r="AL45" s="54"/>
      <c r="AM45" s="54"/>
      <c r="AN45" s="54"/>
      <c r="AO45" s="54"/>
      <c r="AP45" s="54"/>
      <c r="AQ45" s="55"/>
    </row>
    <row r="46" spans="3:55" ht="20.100000000000001" customHeight="1" x14ac:dyDescent="0.2">
      <c r="C46" s="59" t="s">
        <v>67</v>
      </c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62">
        <v>600</v>
      </c>
      <c r="O46" s="63"/>
      <c r="P46" s="63"/>
      <c r="Q46" s="63"/>
      <c r="R46" s="63"/>
      <c r="S46" s="63"/>
      <c r="T46" s="64"/>
      <c r="U46" s="51"/>
      <c r="V46" s="41"/>
      <c r="W46" s="41"/>
      <c r="X46" s="41"/>
      <c r="Y46" s="41"/>
      <c r="Z46" s="42"/>
      <c r="AA46" s="51"/>
      <c r="AB46" s="41"/>
      <c r="AC46" s="41"/>
      <c r="AD46" s="41"/>
      <c r="AE46" s="52"/>
      <c r="AF46" s="40"/>
      <c r="AG46" s="41"/>
      <c r="AH46" s="41"/>
      <c r="AI46" s="41"/>
      <c r="AJ46" s="42"/>
      <c r="AK46" s="53">
        <f t="shared" si="0"/>
        <v>0</v>
      </c>
      <c r="AL46" s="54"/>
      <c r="AM46" s="54"/>
      <c r="AN46" s="54"/>
      <c r="AO46" s="54"/>
      <c r="AP46" s="54"/>
      <c r="AQ46" s="55"/>
    </row>
    <row r="47" spans="3:55" ht="20.100000000000001" customHeight="1" x14ac:dyDescent="0.2">
      <c r="C47" s="59" t="s">
        <v>34</v>
      </c>
      <c r="D47" s="60"/>
      <c r="E47" s="60"/>
      <c r="F47" s="60"/>
      <c r="G47" s="60"/>
      <c r="H47" s="60"/>
      <c r="I47" s="60"/>
      <c r="J47" s="60"/>
      <c r="K47" s="60"/>
      <c r="L47" s="60"/>
      <c r="M47" s="61"/>
      <c r="N47" s="62">
        <v>900</v>
      </c>
      <c r="O47" s="63"/>
      <c r="P47" s="63"/>
      <c r="Q47" s="63"/>
      <c r="R47" s="63"/>
      <c r="S47" s="63"/>
      <c r="T47" s="64"/>
      <c r="U47" s="51"/>
      <c r="V47" s="41"/>
      <c r="W47" s="41"/>
      <c r="X47" s="41"/>
      <c r="Y47" s="41"/>
      <c r="Z47" s="42"/>
      <c r="AA47" s="51"/>
      <c r="AB47" s="41"/>
      <c r="AC47" s="41"/>
      <c r="AD47" s="41"/>
      <c r="AE47" s="52"/>
      <c r="AF47" s="40"/>
      <c r="AG47" s="41"/>
      <c r="AH47" s="41"/>
      <c r="AI47" s="41"/>
      <c r="AJ47" s="42"/>
      <c r="AK47" s="53">
        <f t="shared" si="0"/>
        <v>0</v>
      </c>
      <c r="AL47" s="54"/>
      <c r="AM47" s="54"/>
      <c r="AN47" s="54"/>
      <c r="AO47" s="54"/>
      <c r="AP47" s="54"/>
      <c r="AQ47" s="55"/>
    </row>
    <row r="48" spans="3:55" ht="20.100000000000001" customHeight="1" x14ac:dyDescent="0.2">
      <c r="C48" s="59" t="s">
        <v>35</v>
      </c>
      <c r="D48" s="60"/>
      <c r="E48" s="60"/>
      <c r="F48" s="60"/>
      <c r="G48" s="60"/>
      <c r="H48" s="60"/>
      <c r="I48" s="60"/>
      <c r="J48" s="60"/>
      <c r="K48" s="60"/>
      <c r="L48" s="60"/>
      <c r="M48" s="61"/>
      <c r="N48" s="62">
        <v>900</v>
      </c>
      <c r="O48" s="63"/>
      <c r="P48" s="63"/>
      <c r="Q48" s="63"/>
      <c r="R48" s="63"/>
      <c r="S48" s="63"/>
      <c r="T48" s="64"/>
      <c r="U48" s="51"/>
      <c r="V48" s="41"/>
      <c r="W48" s="41"/>
      <c r="X48" s="41"/>
      <c r="Y48" s="41"/>
      <c r="Z48" s="42"/>
      <c r="AA48" s="51"/>
      <c r="AB48" s="41"/>
      <c r="AC48" s="41"/>
      <c r="AD48" s="41"/>
      <c r="AE48" s="52"/>
      <c r="AF48" s="40"/>
      <c r="AG48" s="41"/>
      <c r="AH48" s="41"/>
      <c r="AI48" s="41"/>
      <c r="AJ48" s="42"/>
      <c r="AK48" s="53">
        <f t="shared" si="0"/>
        <v>0</v>
      </c>
      <c r="AL48" s="54"/>
      <c r="AM48" s="54"/>
      <c r="AN48" s="54"/>
      <c r="AO48" s="54"/>
      <c r="AP48" s="54"/>
      <c r="AQ48" s="55"/>
    </row>
    <row r="49" spans="3:46" ht="20.100000000000001" customHeight="1" x14ac:dyDescent="0.2">
      <c r="C49" s="59" t="s">
        <v>64</v>
      </c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62">
        <v>600</v>
      </c>
      <c r="O49" s="63"/>
      <c r="P49" s="63"/>
      <c r="Q49" s="63"/>
      <c r="R49" s="63"/>
      <c r="S49" s="63"/>
      <c r="T49" s="64"/>
      <c r="U49" s="51"/>
      <c r="V49" s="41"/>
      <c r="W49" s="41"/>
      <c r="X49" s="41"/>
      <c r="Y49" s="41"/>
      <c r="Z49" s="42"/>
      <c r="AA49" s="51"/>
      <c r="AB49" s="41"/>
      <c r="AC49" s="41"/>
      <c r="AD49" s="41"/>
      <c r="AE49" s="52"/>
      <c r="AF49" s="40"/>
      <c r="AG49" s="41"/>
      <c r="AH49" s="41"/>
      <c r="AI49" s="41"/>
      <c r="AJ49" s="42"/>
      <c r="AK49" s="53">
        <f t="shared" si="0"/>
        <v>0</v>
      </c>
      <c r="AL49" s="54"/>
      <c r="AM49" s="54"/>
      <c r="AN49" s="54"/>
      <c r="AO49" s="54"/>
      <c r="AP49" s="54"/>
      <c r="AQ49" s="55"/>
    </row>
    <row r="50" spans="3:46" ht="20.100000000000001" customHeight="1" thickBot="1" x14ac:dyDescent="0.25">
      <c r="C50" s="113"/>
      <c r="D50" s="114"/>
      <c r="E50" s="114"/>
      <c r="F50" s="114"/>
      <c r="G50" s="114"/>
      <c r="H50" s="114"/>
      <c r="I50" s="114"/>
      <c r="J50" s="114"/>
      <c r="K50" s="114"/>
      <c r="L50" s="114"/>
      <c r="M50" s="115"/>
      <c r="N50" s="116"/>
      <c r="O50" s="117"/>
      <c r="P50" s="117"/>
      <c r="Q50" s="117"/>
      <c r="R50" s="117"/>
      <c r="S50" s="117"/>
      <c r="T50" s="118"/>
      <c r="U50" s="51"/>
      <c r="V50" s="41"/>
      <c r="W50" s="41"/>
      <c r="X50" s="41"/>
      <c r="Y50" s="41"/>
      <c r="Z50" s="42"/>
      <c r="AA50" s="51"/>
      <c r="AB50" s="41"/>
      <c r="AC50" s="41"/>
      <c r="AD50" s="41"/>
      <c r="AE50" s="52"/>
      <c r="AF50" s="40"/>
      <c r="AG50" s="41"/>
      <c r="AH50" s="41"/>
      <c r="AI50" s="41"/>
      <c r="AJ50" s="42"/>
      <c r="AK50" s="43">
        <f t="shared" si="0"/>
        <v>0</v>
      </c>
      <c r="AL50" s="44"/>
      <c r="AM50" s="44"/>
      <c r="AN50" s="44"/>
      <c r="AO50" s="44"/>
      <c r="AP50" s="44"/>
      <c r="AQ50" s="45"/>
    </row>
    <row r="51" spans="3:46" ht="21.95" customHeight="1" thickBot="1" x14ac:dyDescent="0.25">
      <c r="U51" s="46" t="s">
        <v>45</v>
      </c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47"/>
      <c r="AK51" s="48">
        <f>SUM(AJ40:AQ50)</f>
        <v>0</v>
      </c>
      <c r="AL51" s="49"/>
      <c r="AM51" s="49"/>
      <c r="AN51" s="49"/>
      <c r="AO51" s="49"/>
      <c r="AP51" s="49"/>
      <c r="AQ51" s="50"/>
    </row>
    <row r="52" spans="3:46" ht="12.75" customHeight="1" x14ac:dyDescent="0.2"/>
    <row r="53" spans="3:46" ht="12.75" customHeight="1" x14ac:dyDescent="0.2">
      <c r="R53" s="24" t="s">
        <v>62</v>
      </c>
      <c r="S53" s="36">
        <v>100</v>
      </c>
      <c r="T53" s="37"/>
      <c r="U53" s="37"/>
      <c r="V53" s="37"/>
      <c r="W53" s="37"/>
      <c r="X53" s="38" t="str">
        <f>IF(OR(J57=1,J57=2,J57=3,J57=4,J57=5,J57=6,J57=7,J57=8,J57=9,J57=10,J57=11,J57=12),,"Vous devez saisir la durée choisie (nombre entier d'années jusqu'à 12) !")&amp;IF(OR(AF40&gt;AA40,AF41&gt;AA41,AF42&gt;AA42,AF43&gt;AA43,AF44&gt;AA44,AF45&gt;AA45,AF46&gt;AA46,AF47&gt;AA47,AF48&gt;AA48,AF49&gt;AA49,AF50&gt;AA50,),"Le nombre de licences empruntables ne peut être supérieur au nombre d'utilisateurs simultanés sur le réseau","")</f>
        <v>Vous devez saisir la durée choisie (nombre entier d'années jusqu'à 12) !</v>
      </c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3:46" ht="12.75" customHeight="1" x14ac:dyDescent="0.2"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3:46" ht="12.75" customHeight="1" x14ac:dyDescent="0.2"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3:46" ht="9.9499999999999993" customHeight="1" x14ac:dyDescent="0.2"/>
    <row r="57" spans="3:46" ht="21.95" customHeight="1" x14ac:dyDescent="0.2">
      <c r="C57" s="25" t="s">
        <v>50</v>
      </c>
      <c r="D57" s="26"/>
      <c r="E57" s="26"/>
      <c r="F57" s="26"/>
      <c r="G57" s="26"/>
      <c r="H57" s="26"/>
      <c r="I57" s="26"/>
      <c r="J57" s="110"/>
      <c r="K57" s="111"/>
      <c r="L57" s="111"/>
      <c r="M57" s="112"/>
      <c r="N57" s="26" t="s">
        <v>51</v>
      </c>
      <c r="O57" s="26"/>
      <c r="P57" s="26"/>
      <c r="Q57" s="26"/>
      <c r="S57" s="27"/>
      <c r="T57" s="25" t="s">
        <v>52</v>
      </c>
      <c r="U57" s="26"/>
      <c r="V57" s="26"/>
      <c r="W57" s="26"/>
      <c r="X57" s="28"/>
      <c r="Y57" s="26"/>
      <c r="Z57" s="26"/>
      <c r="AA57" s="26"/>
      <c r="AB57" s="26"/>
      <c r="AC57" s="26"/>
      <c r="AD57" s="26"/>
      <c r="AE57" s="29"/>
      <c r="AF57" s="30">
        <f>AK51*J57</f>
        <v>0</v>
      </c>
      <c r="AG57" s="31"/>
      <c r="AH57" s="31"/>
      <c r="AI57" s="31"/>
      <c r="AJ57" s="31"/>
      <c r="AK57" s="32"/>
      <c r="AL57" s="25" t="s">
        <v>53</v>
      </c>
      <c r="AM57" s="26"/>
      <c r="AN57" s="26"/>
      <c r="AO57" s="26"/>
      <c r="AP57" s="26"/>
      <c r="AQ57" s="33"/>
    </row>
    <row r="58" spans="3:46" ht="6" customHeight="1" x14ac:dyDescent="0.2"/>
    <row r="59" spans="3:46" ht="18" customHeight="1" x14ac:dyDescent="0.25">
      <c r="C59" s="25" t="s">
        <v>65</v>
      </c>
      <c r="D59" s="26"/>
      <c r="E59" s="26"/>
      <c r="F59" s="26"/>
      <c r="G59" s="28"/>
      <c r="H59" s="26"/>
      <c r="I59" s="26"/>
      <c r="J59" s="26"/>
      <c r="K59" s="26"/>
      <c r="L59" s="26"/>
      <c r="M59" s="26"/>
      <c r="N59" s="109"/>
      <c r="O59" s="41"/>
      <c r="P59" s="41"/>
      <c r="Q59" s="41"/>
      <c r="R59" s="41"/>
      <c r="S59" s="41"/>
      <c r="T59" s="41"/>
      <c r="U59" s="42"/>
      <c r="V59" s="19"/>
      <c r="W59" s="19"/>
      <c r="X59" s="19"/>
      <c r="Y59" s="19"/>
    </row>
    <row r="60" spans="3:46" ht="12.75" customHeight="1" x14ac:dyDescent="0.2"/>
    <row r="61" spans="3:46" x14ac:dyDescent="0.2">
      <c r="C61" t="s">
        <v>39</v>
      </c>
      <c r="X61" t="s">
        <v>40</v>
      </c>
    </row>
    <row r="62" spans="3:46" ht="12.75" customHeight="1" x14ac:dyDescent="0.2"/>
    <row r="63" spans="3:46" x14ac:dyDescent="0.2">
      <c r="C63" t="s">
        <v>20</v>
      </c>
      <c r="G63" s="14" t="s">
        <v>21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3"/>
      <c r="U63" s="3"/>
      <c r="V63" s="3"/>
      <c r="X63" t="s">
        <v>20</v>
      </c>
      <c r="AB63" s="14" t="s">
        <v>21</v>
      </c>
      <c r="AC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3"/>
      <c r="AR63" s="3"/>
      <c r="AS63" s="3"/>
      <c r="AT63" s="3"/>
    </row>
  </sheetData>
  <sheetProtection algorithmName="SHA-512" hashValue="/Fot6JFrPa0eILNkZoQE67QzEVmJbVD7kbV4iWQY1bCnS9I/IhMbZdCEj1JHoMc4PNnBn+TI94WpWUEBgDEMLg==" saltValue="DvDL9buLNqB6oVwq71Q4eQ==" spinCount="100000" sheet="1"/>
  <mergeCells count="101">
    <mergeCell ref="N59:U59"/>
    <mergeCell ref="C48:M48"/>
    <mergeCell ref="N48:T48"/>
    <mergeCell ref="U48:Z48"/>
    <mergeCell ref="AA48:AE48"/>
    <mergeCell ref="AF48:AJ48"/>
    <mergeCell ref="J57:M57"/>
    <mergeCell ref="C49:M49"/>
    <mergeCell ref="C50:M50"/>
    <mergeCell ref="N50:T50"/>
    <mergeCell ref="H19:AQ19"/>
    <mergeCell ref="AK43:AQ43"/>
    <mergeCell ref="E35:L35"/>
    <mergeCell ref="P35:W35"/>
    <mergeCell ref="AB35:AQ35"/>
    <mergeCell ref="AK38:AQ39"/>
    <mergeCell ref="AL1:AQ1"/>
    <mergeCell ref="C9:AQ9"/>
    <mergeCell ref="C11:AQ11"/>
    <mergeCell ref="C13:AQ13"/>
    <mergeCell ref="Y10:AE10"/>
    <mergeCell ref="AA29:AQ29"/>
    <mergeCell ref="J17:AQ17"/>
    <mergeCell ref="G23:AQ23"/>
    <mergeCell ref="C15:AQ15"/>
    <mergeCell ref="G21:AQ21"/>
    <mergeCell ref="G25:AQ25"/>
    <mergeCell ref="C37:AQ37"/>
    <mergeCell ref="G33:V33"/>
    <mergeCell ref="AA33:AQ33"/>
    <mergeCell ref="N42:T42"/>
    <mergeCell ref="N43:T43"/>
    <mergeCell ref="N44:T44"/>
    <mergeCell ref="N45:T45"/>
    <mergeCell ref="C31:AQ31"/>
    <mergeCell ref="G27:V27"/>
    <mergeCell ref="I29:V29"/>
    <mergeCell ref="AC27:AQ27"/>
    <mergeCell ref="C47:M47"/>
    <mergeCell ref="N47:T47"/>
    <mergeCell ref="N40:T40"/>
    <mergeCell ref="N41:T41"/>
    <mergeCell ref="C45:M45"/>
    <mergeCell ref="U44:Z44"/>
    <mergeCell ref="AF44:AJ44"/>
    <mergeCell ref="U45:Z45"/>
    <mergeCell ref="AA45:AE45"/>
    <mergeCell ref="AF43:AJ43"/>
    <mergeCell ref="C40:M40"/>
    <mergeCell ref="C41:M41"/>
    <mergeCell ref="C42:M42"/>
    <mergeCell ref="C46:M46"/>
    <mergeCell ref="C43:M43"/>
    <mergeCell ref="C44:M44"/>
    <mergeCell ref="U46:Z46"/>
    <mergeCell ref="AA46:AE46"/>
    <mergeCell ref="N46:T46"/>
    <mergeCell ref="C38:M39"/>
    <mergeCell ref="N38:T39"/>
    <mergeCell ref="U38:Z39"/>
    <mergeCell ref="AA38:AJ38"/>
    <mergeCell ref="AA39:AE39"/>
    <mergeCell ref="AF39:AJ39"/>
    <mergeCell ref="U40:Z40"/>
    <mergeCell ref="AA40:AE40"/>
    <mergeCell ref="AF40:AJ40"/>
    <mergeCell ref="AK40:AQ40"/>
    <mergeCell ref="U41:Z41"/>
    <mergeCell ref="AA41:AE41"/>
    <mergeCell ref="AF41:AJ41"/>
    <mergeCell ref="AK41:AQ41"/>
    <mergeCell ref="AF46:AJ46"/>
    <mergeCell ref="AK46:AQ46"/>
    <mergeCell ref="AA42:AE42"/>
    <mergeCell ref="AF42:AJ42"/>
    <mergeCell ref="AK42:AQ42"/>
    <mergeCell ref="U43:Z43"/>
    <mergeCell ref="AA43:AE43"/>
    <mergeCell ref="U42:Z42"/>
    <mergeCell ref="AK44:AQ44"/>
    <mergeCell ref="AF45:AJ45"/>
    <mergeCell ref="AA44:AE44"/>
    <mergeCell ref="AK45:AQ45"/>
    <mergeCell ref="S53:W53"/>
    <mergeCell ref="X53:AQ55"/>
    <mergeCell ref="AF50:AJ50"/>
    <mergeCell ref="AK50:AQ50"/>
    <mergeCell ref="U51:AJ51"/>
    <mergeCell ref="AK51:AQ51"/>
    <mergeCell ref="U50:Z50"/>
    <mergeCell ref="AA50:AE50"/>
    <mergeCell ref="AK47:AQ47"/>
    <mergeCell ref="U49:Z49"/>
    <mergeCell ref="AA49:AE49"/>
    <mergeCell ref="AF49:AJ49"/>
    <mergeCell ref="AK49:AQ49"/>
    <mergeCell ref="AF47:AJ47"/>
    <mergeCell ref="U47:Z47"/>
    <mergeCell ref="AA47:AE47"/>
    <mergeCell ref="AK48:AQ48"/>
    <mergeCell ref="N49:T49"/>
  </mergeCells>
  <phoneticPr fontId="0" type="noConversion"/>
  <conditionalFormatting sqref="AK40:AK51">
    <cfRule type="cellIs" priority="1" stopIfTrue="1" operator="greaterThan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B1:AQ73"/>
  <sheetViews>
    <sheetView showGridLines="0" showRowColHeaders="0" showZeros="0" tabSelected="1" workbookViewId="0">
      <selection activeCell="C9" sqref="C9:AQ9"/>
    </sheetView>
  </sheetViews>
  <sheetFormatPr baseColWidth="10" defaultColWidth="2.7109375" defaultRowHeight="12.75" x14ac:dyDescent="0.2"/>
  <sheetData>
    <row r="1" spans="2:43" x14ac:dyDescent="0.2">
      <c r="AL1" s="102">
        <f>'Page 1'!AL1</f>
        <v>42401</v>
      </c>
      <c r="AM1" s="103"/>
      <c r="AN1" s="103"/>
      <c r="AO1" s="103"/>
      <c r="AP1" s="103"/>
      <c r="AQ1" s="103"/>
    </row>
    <row r="5" spans="2:43" ht="18" x14ac:dyDescent="0.25">
      <c r="G5" s="35" t="s">
        <v>68</v>
      </c>
    </row>
    <row r="9" spans="2:43" x14ac:dyDescent="0.2">
      <c r="B9" s="2"/>
      <c r="C9" s="104" t="str">
        <f>'Page 1'!C9:AQ9</f>
        <v>Convention de mise à disposition de logiciels à des fins de recherche académique (à durée déterminée)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</row>
    <row r="10" spans="2:43" ht="15" x14ac:dyDescent="0.25">
      <c r="B10" s="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7"/>
      <c r="X10" s="16" t="s">
        <v>46</v>
      </c>
      <c r="Y10" s="108">
        <f ca="1">'Page 1'!Y10</f>
        <v>49601</v>
      </c>
      <c r="Z10" s="108"/>
      <c r="AA10" s="108"/>
      <c r="AB10" s="108"/>
      <c r="AC10" s="108"/>
      <c r="AD10" s="108"/>
      <c r="AE10" s="108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2:43" ht="15" x14ac:dyDescent="0.25">
      <c r="B11" s="2"/>
      <c r="C11" s="105" t="s">
        <v>31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</row>
    <row r="12" spans="2:43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5" spans="2:43" ht="12.75" customHeight="1" x14ac:dyDescent="0.2">
      <c r="D15" s="1" t="s">
        <v>22</v>
      </c>
      <c r="H15" s="121" t="str">
        <f>Name &amp; CHAR(10) &amp; Dpt &amp; CHAR(10) &amp; Address &amp; CHAR(10) &amp; Address2 &amp; CHAR(10) &amp; Address3 &amp; CHAR(10) &amp; ZipCode &amp; " " &amp; City &amp; IF(State=""," ", " ("&amp; State &amp;")")&amp; CHAR(10) &amp; Country</f>
        <v xml:space="preserve">
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</row>
    <row r="16" spans="2:43" x14ac:dyDescent="0.2"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</row>
    <row r="17" spans="4:43" x14ac:dyDescent="0.2"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</row>
    <row r="18" spans="4:43" x14ac:dyDescent="0.2"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</row>
    <row r="19" spans="4:43" x14ac:dyDescent="0.2"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</row>
    <row r="20" spans="4:43" x14ac:dyDescent="0.2"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</row>
    <row r="21" spans="4:43" x14ac:dyDescent="0.2"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</row>
    <row r="22" spans="4:43" x14ac:dyDescent="0.2"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</row>
    <row r="23" spans="4:43" x14ac:dyDescent="0.2">
      <c r="H23" s="119" t="s">
        <v>36</v>
      </c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</row>
    <row r="26" spans="4:43" ht="12.75" customHeight="1" x14ac:dyDescent="0.2">
      <c r="D26" s="1" t="s">
        <v>23</v>
      </c>
      <c r="H26" s="122" t="s">
        <v>69</v>
      </c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</row>
    <row r="27" spans="4:43" x14ac:dyDescent="0.2"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</row>
    <row r="28" spans="4:43" x14ac:dyDescent="0.2"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</row>
    <row r="29" spans="4:43" x14ac:dyDescent="0.2">
      <c r="H29" s="119" t="s">
        <v>37</v>
      </c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</row>
    <row r="32" spans="4:43" x14ac:dyDescent="0.2">
      <c r="D32" s="1" t="s">
        <v>24</v>
      </c>
    </row>
    <row r="33" spans="4:43" ht="8.1" customHeight="1" x14ac:dyDescent="0.2"/>
    <row r="34" spans="4:43" ht="12.75" customHeight="1" x14ac:dyDescent="0.2">
      <c r="D34" s="20" t="s">
        <v>54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4:43" x14ac:dyDescent="0.2">
      <c r="D35" s="20" t="s">
        <v>55</v>
      </c>
      <c r="E35" s="20"/>
      <c r="F35" s="20"/>
      <c r="G35" s="20"/>
      <c r="H35" s="20"/>
      <c r="I35" s="20"/>
      <c r="J35" s="20"/>
      <c r="K35" s="20"/>
      <c r="L35" s="20"/>
      <c r="M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AE35" s="11" t="str">
        <f>IF('Page 1'!J57=1,"un (1) an.","") &amp; IF('Page 1'!J57=2,"deux (2) ans.","") &amp; IF('Page 1'!J57=3,"trois (3) ans.","") &amp; IF('Page 1'!J57=4,"quatre (4) ans.","") &amp; IF('Page 1'!J57=5,"cinq (5) ans.","") &amp; IF('Page 1'!J57=6,"six (6) ans.","") &amp; IF('Page 1'!J57=7,"sept (7) ans.","") &amp; IF('Page 1'!J57=8,"huit (8) ans.","") &amp; IF('Page 1'!J57=9,"neuf (9) ans.","") &amp; IF('Page 1'!J57=10,"dix (10) ans.","") &amp; IF('Page 1'!J57=11,"onze (11) ans.","") &amp; IF('Page 1'!J57=12,"douze (12) ans.","")</f>
        <v/>
      </c>
      <c r="AF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4:43" ht="8.1" customHeight="1" x14ac:dyDescent="0.2"/>
    <row r="37" spans="4:43" ht="12.75" customHeight="1" x14ac:dyDescent="0.2">
      <c r="D37" s="120" t="s">
        <v>47</v>
      </c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</row>
    <row r="38" spans="4:43" x14ac:dyDescent="0.2"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</row>
    <row r="39" spans="4:43" ht="8.1" customHeight="1" x14ac:dyDescent="0.2"/>
    <row r="40" spans="4:43" ht="12.75" customHeight="1" x14ac:dyDescent="0.2">
      <c r="D40" s="120" t="s">
        <v>48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</row>
    <row r="41" spans="4:43" ht="12.75" customHeight="1" x14ac:dyDescent="0.2"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</row>
    <row r="42" spans="4:43" ht="8.1" customHeight="1" x14ac:dyDescent="0.2"/>
    <row r="43" spans="4:43" x14ac:dyDescent="0.2">
      <c r="D43" s="119" t="s">
        <v>56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</row>
    <row r="44" spans="4:43" x14ac:dyDescent="0.2">
      <c r="D44" t="s">
        <v>57</v>
      </c>
      <c r="R44" s="126">
        <f>'Page 1'!AF57</f>
        <v>0</v>
      </c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4:43" ht="8.1" customHeight="1" x14ac:dyDescent="0.2"/>
    <row r="46" spans="4:43" x14ac:dyDescent="0.2">
      <c r="D46" s="120" t="s">
        <v>49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</row>
    <row r="47" spans="4:43" x14ac:dyDescent="0.2"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</row>
    <row r="51" spans="4:43" x14ac:dyDescent="0.2">
      <c r="D51" s="1" t="s">
        <v>38</v>
      </c>
    </row>
    <row r="52" spans="4:43" ht="5.0999999999999996" customHeight="1" x14ac:dyDescent="0.2"/>
    <row r="53" spans="4:43" x14ac:dyDescent="0.2">
      <c r="F53" t="s">
        <v>1</v>
      </c>
      <c r="H53" s="124" t="str">
        <f>FirstName &amp;" "&amp; LastName</f>
        <v xml:space="preserve"> </v>
      </c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</row>
    <row r="54" spans="4:43" ht="3" customHeight="1" x14ac:dyDescent="0.2"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3"/>
      <c r="V54" s="3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4:43" x14ac:dyDescent="0.2">
      <c r="F55" t="s">
        <v>10</v>
      </c>
      <c r="G55" s="3"/>
      <c r="H55" s="125">
        <f>Tel</f>
        <v>0</v>
      </c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3"/>
      <c r="U55" s="3"/>
      <c r="V55" s="3"/>
      <c r="W55" s="3"/>
    </row>
    <row r="56" spans="4:43" ht="3" customHeight="1" x14ac:dyDescent="0.2">
      <c r="G56" s="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3"/>
      <c r="U56" s="3"/>
      <c r="V56" s="3"/>
      <c r="W56" s="3"/>
    </row>
    <row r="57" spans="4:43" x14ac:dyDescent="0.2">
      <c r="F57" t="s">
        <v>26</v>
      </c>
      <c r="G57" s="3"/>
      <c r="H57" s="125">
        <f>Fax</f>
        <v>0</v>
      </c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3"/>
      <c r="U57" s="3"/>
      <c r="V57" s="3"/>
      <c r="W57" s="3"/>
    </row>
    <row r="58" spans="4:43" ht="3" customHeight="1" x14ac:dyDescent="0.2">
      <c r="G58" s="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3"/>
      <c r="U58" s="3"/>
      <c r="V58" s="3"/>
      <c r="W58" s="3"/>
    </row>
    <row r="59" spans="4:43" x14ac:dyDescent="0.2">
      <c r="F59" t="s">
        <v>25</v>
      </c>
      <c r="K59" s="124">
        <f>Email</f>
        <v>0</v>
      </c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</row>
    <row r="60" spans="4:43" x14ac:dyDescent="0.2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4:43" x14ac:dyDescent="0.2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4:43" x14ac:dyDescent="0.2">
      <c r="D62" s="8" t="s">
        <v>66</v>
      </c>
    </row>
    <row r="65" spans="5:26" x14ac:dyDescent="0.2">
      <c r="E65" t="s">
        <v>42</v>
      </c>
      <c r="Z65" t="s">
        <v>40</v>
      </c>
    </row>
    <row r="67" spans="5:26" x14ac:dyDescent="0.2">
      <c r="E67" s="13" t="s">
        <v>27</v>
      </c>
      <c r="Z67" t="s">
        <v>27</v>
      </c>
    </row>
    <row r="69" spans="5:26" x14ac:dyDescent="0.2">
      <c r="E69" s="13" t="s">
        <v>28</v>
      </c>
      <c r="Z69" t="s">
        <v>28</v>
      </c>
    </row>
    <row r="71" spans="5:26" x14ac:dyDescent="0.2">
      <c r="E71" s="13" t="s">
        <v>29</v>
      </c>
      <c r="Z71" t="s">
        <v>29</v>
      </c>
    </row>
    <row r="73" spans="5:26" x14ac:dyDescent="0.2">
      <c r="E73" s="13" t="s">
        <v>30</v>
      </c>
      <c r="Z73" t="s">
        <v>30</v>
      </c>
    </row>
  </sheetData>
  <sheetProtection algorithmName="SHA-512" hashValue="dFfg0zxq0kTR8UYdU0wyKjnbwWKDxB+YcnyLSuPuTtg/Ta/hjVyjI/7l/21ugFkYqnkgnIB5OTuyhtFYWvk8iA==" saltValue="w+etg0hUqFs08ek3z4ALBQ==" spinCount="100000" sheet="1"/>
  <mergeCells count="17">
    <mergeCell ref="K59:AQ59"/>
    <mergeCell ref="H55:S55"/>
    <mergeCell ref="H57:S57"/>
    <mergeCell ref="D40:AQ41"/>
    <mergeCell ref="D46:AQ47"/>
    <mergeCell ref="H53:AQ53"/>
    <mergeCell ref="D43:AQ43"/>
    <mergeCell ref="R44:AD44"/>
    <mergeCell ref="AL1:AQ1"/>
    <mergeCell ref="H29:AQ29"/>
    <mergeCell ref="D37:AQ38"/>
    <mergeCell ref="C9:AQ9"/>
    <mergeCell ref="C11:AQ11"/>
    <mergeCell ref="H15:AQ22"/>
    <mergeCell ref="H26:AQ28"/>
    <mergeCell ref="H23:AQ23"/>
    <mergeCell ref="Y10:AE10"/>
  </mergeCells>
  <phoneticPr fontId="0" type="noConversion"/>
  <pageMargins left="0.27559055118110237" right="0.27559055118110237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BA86"/>
  <sheetViews>
    <sheetView showGridLines="0" showRowColHeaders="0" showZeros="0" workbookViewId="0">
      <selection activeCell="D1" sqref="D1:AX1"/>
    </sheetView>
  </sheetViews>
  <sheetFormatPr baseColWidth="10" defaultRowHeight="12.75" x14ac:dyDescent="0.2"/>
  <cols>
    <col min="1" max="191" width="2.7109375" customWidth="1"/>
  </cols>
  <sheetData>
    <row r="1" spans="4:53" ht="15" x14ac:dyDescent="0.25">
      <c r="D1" s="105" t="str">
        <f>'Page 1'!C9</f>
        <v>Convention de mise à disposition de logiciels à des fins de recherche académique (à durée déterminée)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102">
        <f>'Page 1'!AL1</f>
        <v>42401</v>
      </c>
      <c r="AZ1" s="129"/>
      <c r="BA1" s="129"/>
    </row>
    <row r="2" spans="4:53" ht="15.75" x14ac:dyDescent="0.25">
      <c r="E2" s="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B2" s="18" t="s">
        <v>46</v>
      </c>
      <c r="AC2" s="127">
        <f ca="1">'Page 1'!Y10</f>
        <v>49601</v>
      </c>
      <c r="AD2" s="127"/>
      <c r="AE2" s="127"/>
      <c r="AF2" s="127"/>
      <c r="AG2" s="127"/>
      <c r="AH2" s="127"/>
      <c r="AI2" s="127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4:53" ht="15.75" x14ac:dyDescent="0.25">
      <c r="E3" s="2"/>
      <c r="F3" s="128" t="s">
        <v>32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84" spans="3:33" x14ac:dyDescent="0.2">
      <c r="C84" t="s">
        <v>39</v>
      </c>
      <c r="AC84" t="s">
        <v>40</v>
      </c>
    </row>
    <row r="86" spans="3:33" x14ac:dyDescent="0.2">
      <c r="C86" t="s">
        <v>20</v>
      </c>
      <c r="G86" s="14" t="s">
        <v>21</v>
      </c>
      <c r="M86" s="14"/>
      <c r="N86" s="14"/>
      <c r="O86" s="14"/>
      <c r="P86" s="14"/>
      <c r="AC86" t="s">
        <v>20</v>
      </c>
      <c r="AG86" s="14" t="s">
        <v>21</v>
      </c>
    </row>
  </sheetData>
  <sheetProtection password="D205" sheet="1"/>
  <mergeCells count="4">
    <mergeCell ref="AC2:AI2"/>
    <mergeCell ref="F3:AV3"/>
    <mergeCell ref="AY1:BA1"/>
    <mergeCell ref="D1:AX1"/>
  </mergeCells>
  <phoneticPr fontId="0" type="noConversion"/>
  <printOptions horizontalCentered="1"/>
  <pageMargins left="0.27559055118110237" right="0.27559055118110237" top="0.39370078740157483" bottom="0.39370078740157483" header="0" footer="0"/>
  <pageSetup paperSize="9"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21</vt:i4>
      </vt:variant>
    </vt:vector>
  </HeadingPairs>
  <TitlesOfParts>
    <vt:vector size="24" baseType="lpstr">
      <vt:lpstr>Page 1</vt:lpstr>
      <vt:lpstr>Page 2</vt:lpstr>
      <vt:lpstr>Page 3</vt:lpstr>
      <vt:lpstr>Address</vt:lpstr>
      <vt:lpstr>Address1</vt:lpstr>
      <vt:lpstr>Address2</vt:lpstr>
      <vt:lpstr>Address3</vt:lpstr>
      <vt:lpstr>Addresse</vt:lpstr>
      <vt:lpstr>City</vt:lpstr>
      <vt:lpstr>Country</vt:lpstr>
      <vt:lpstr>Dpt</vt:lpstr>
      <vt:lpstr>Email</vt:lpstr>
      <vt:lpstr>Fax</vt:lpstr>
      <vt:lpstr>FirstName</vt:lpstr>
      <vt:lpstr>LastName</vt:lpstr>
      <vt:lpstr>Name</vt:lpstr>
      <vt:lpstr>'Page 3'!OLE_LINK3</vt:lpstr>
      <vt:lpstr>State</vt:lpstr>
      <vt:lpstr>Tel</vt:lpstr>
      <vt:lpstr>Total</vt:lpstr>
      <vt:lpstr>Total2</vt:lpstr>
      <vt:lpstr>ZipCode</vt:lpstr>
      <vt:lpstr>'Page 1'!Zone_d_impression</vt:lpstr>
      <vt:lpstr>'Page 2'!Zone_d_impression</vt:lpstr>
    </vt:vector>
  </TitlesOfParts>
  <Company>ProSim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Castelain</dc:creator>
  <cp:lastModifiedBy>Isabelle Girard</cp:lastModifiedBy>
  <cp:lastPrinted>2014-07-31T08:12:34Z</cp:lastPrinted>
  <dcterms:created xsi:type="dcterms:W3CDTF">2005-07-01T07:51:44Z</dcterms:created>
  <dcterms:modified xsi:type="dcterms:W3CDTF">2024-01-18T14:35:05Z</dcterms:modified>
</cp:coreProperties>
</file>