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chiers\Documents commerciaux\01 - Contrats- Agreements\Universitaires\Anglais\Conventions téléchargeables\Version Janvier 2024\"/>
    </mc:Choice>
  </mc:AlternateContent>
  <xr:revisionPtr revIDLastSave="0" documentId="13_ncr:1_{962E1B9D-A195-4E10-95E8-92BF74F34B13}" xr6:coauthVersionLast="47" xr6:coauthVersionMax="47" xr10:uidLastSave="{00000000-0000-0000-0000-000000000000}"/>
  <workbookProtection workbookPassword="D205" lockStructure="1"/>
  <bookViews>
    <workbookView xWindow="-120" yWindow="-120" windowWidth="29040" windowHeight="15840" xr2:uid="{00000000-000D-0000-FFFF-FFFF00000000}"/>
  </bookViews>
  <sheets>
    <sheet name="Page 1" sheetId="1" r:id="rId1"/>
    <sheet name="Page 2" sheetId="2" r:id="rId2"/>
    <sheet name="Page 3" sheetId="8" r:id="rId3"/>
  </sheets>
  <definedNames>
    <definedName name="Address">'Page 1'!$G$21</definedName>
    <definedName name="Address1">'Page 1'!$G$21</definedName>
    <definedName name="Address2">'Page 1'!$G$23</definedName>
    <definedName name="Address3">'Page 1'!$G$25</definedName>
    <definedName name="Addresse">'Page 1'!$G$23</definedName>
    <definedName name="City">'Page 1'!$G$27</definedName>
    <definedName name="Country">'Page 1'!$AA$29</definedName>
    <definedName name="Dpt">'Page 1'!$H$19</definedName>
    <definedName name="Email">'Page 1'!$AB$35</definedName>
    <definedName name="Fax">'Page 1'!$P$35</definedName>
    <definedName name="FirstName">'Page 1'!$G$33</definedName>
    <definedName name="LastName">'Page 1'!$AA$33</definedName>
    <definedName name="Name">'Page 1'!$K$17</definedName>
    <definedName name="OLE_LINK6" localSheetId="2">'Page 3'!$AN$27</definedName>
    <definedName name="State">'Page 1'!$I$29</definedName>
    <definedName name="Tel">'Page 1'!$E$35</definedName>
    <definedName name="Total">'Page 1'!$AI$50</definedName>
    <definedName name="Total2">'Page 1'!#REF!</definedName>
    <definedName name="ZipCode">'Page 1'!$AC$27</definedName>
    <definedName name="_xlnm.Print_Area" localSheetId="0">'Page 1'!$C$1:$AQ$63</definedName>
    <definedName name="_xlnm.Print_Area" localSheetId="1">'Page 2'!$C$1:$AQ$72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0" i="1" l="1"/>
  <c r="AK49" i="1"/>
  <c r="AK48" i="1"/>
  <c r="AK47" i="1"/>
  <c r="AK46" i="1"/>
  <c r="AK45" i="1"/>
  <c r="AK44" i="1"/>
  <c r="AK43" i="1"/>
  <c r="AK51" i="1" s="1"/>
  <c r="AF57" i="1" s="1"/>
  <c r="T43" i="2" s="1"/>
  <c r="AK42" i="1"/>
  <c r="AK41" i="1"/>
  <c r="AK40" i="1"/>
  <c r="X53" i="1"/>
  <c r="AC35" i="2"/>
  <c r="Y10" i="1"/>
  <c r="Y10" i="2" s="1"/>
  <c r="AL1" i="2"/>
  <c r="C9" i="2"/>
  <c r="H15" i="2"/>
  <c r="H52" i="2"/>
  <c r="H54" i="2"/>
  <c r="H56" i="2"/>
  <c r="K58" i="2"/>
  <c r="F1" i="8"/>
  <c r="AW1" i="8"/>
  <c r="AC2" i="8" l="1"/>
</calcChain>
</file>

<file path=xl/sharedStrings.xml><?xml version="1.0" encoding="utf-8"?>
<sst xmlns="http://schemas.openxmlformats.org/spreadsheetml/2006/main" count="90" uniqueCount="72">
  <si>
    <t>(Page 1 / 3)</t>
  </si>
  <si>
    <t>Simulis Thermodynamics</t>
  </si>
  <si>
    <t>ProSimPlus</t>
  </si>
  <si>
    <t>BatchColumn</t>
  </si>
  <si>
    <t>BatchReactor</t>
  </si>
  <si>
    <t>..............................................................</t>
  </si>
  <si>
    <t>(Page 2 / 3)</t>
  </si>
  <si>
    <t>(Page 3 / 3)</t>
  </si>
  <si>
    <t>Signature:</t>
  </si>
  <si>
    <r>
      <t>For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</si>
  <si>
    <t>Between</t>
  </si>
  <si>
    <t>and</t>
  </si>
  <si>
    <r>
      <t>herein called: "</t>
    </r>
    <r>
      <rPr>
        <b/>
        <sz val="10"/>
        <rFont val="Arial"/>
        <family val="2"/>
      </rPr>
      <t>T</t>
    </r>
    <r>
      <rPr>
        <b/>
        <sz val="8"/>
        <rFont val="Arial"/>
        <family val="2"/>
      </rPr>
      <t>HE</t>
    </r>
    <r>
      <rPr>
        <b/>
        <sz val="10"/>
        <rFont val="Arial"/>
        <family val="2"/>
      </rPr>
      <t xml:space="preserve"> I</t>
    </r>
    <r>
      <rPr>
        <b/>
        <sz val="8"/>
        <rFont val="Arial"/>
        <family val="2"/>
      </rPr>
      <t>NSTITUTION</t>
    </r>
    <r>
      <rPr>
        <sz val="10"/>
        <rFont val="Arial"/>
        <family val="2"/>
      </rPr>
      <t>"</t>
    </r>
  </si>
  <si>
    <r>
      <t>herein called: "</t>
    </r>
    <r>
      <rPr>
        <b/>
        <sz val="10"/>
        <rFont val="Arial"/>
        <family val="2"/>
      </rPr>
      <t>P</t>
    </r>
    <r>
      <rPr>
        <b/>
        <sz val="8"/>
        <rFont val="Arial"/>
        <family val="2"/>
      </rPr>
      <t>RO</t>
    </r>
    <r>
      <rPr>
        <b/>
        <sz val="10"/>
        <rFont val="Arial"/>
        <family val="2"/>
      </rPr>
      <t>S</t>
    </r>
    <r>
      <rPr>
        <b/>
        <sz val="8"/>
        <rFont val="Arial"/>
        <family val="2"/>
      </rPr>
      <t>IM</t>
    </r>
    <r>
      <rPr>
        <sz val="10"/>
        <rFont val="Arial"/>
        <family val="2"/>
      </rPr>
      <t>"</t>
    </r>
  </si>
  <si>
    <t>Main Provisions:</t>
  </si>
  <si>
    <r>
      <t>"T</t>
    </r>
    <r>
      <rPr>
        <b/>
        <sz val="8"/>
        <rFont val="Arial"/>
        <family val="2"/>
      </rPr>
      <t>HE</t>
    </r>
    <r>
      <rPr>
        <b/>
        <sz val="10"/>
        <rFont val="Arial"/>
        <family val="2"/>
      </rPr>
      <t xml:space="preserve"> S</t>
    </r>
    <r>
      <rPr>
        <b/>
        <sz val="8"/>
        <rFont val="Arial"/>
        <family val="2"/>
      </rPr>
      <t>OFTWARE</t>
    </r>
    <r>
      <rPr>
        <b/>
        <sz val="10"/>
        <rFont val="Arial"/>
        <family val="2"/>
      </rPr>
      <t xml:space="preserve"> C</t>
    </r>
    <r>
      <rPr>
        <b/>
        <sz val="8"/>
        <rFont val="Arial"/>
        <family val="2"/>
      </rPr>
      <t>ONTACT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who will be the technical contact of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, is:</t>
    </r>
  </si>
  <si>
    <t>Name:</t>
  </si>
  <si>
    <t>Phone:</t>
  </si>
  <si>
    <t>Fax:</t>
  </si>
  <si>
    <t>E-mail address:</t>
  </si>
  <si>
    <r>
      <t>For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(authorized representative)</t>
    </r>
  </si>
  <si>
    <t>Name: . . . . . . . . . . . . . . . . . . . . . . . . . . . . . . . . . . . .</t>
  </si>
  <si>
    <t>Date: . . . . . . . . . . . . . . . . . . . . . . . . . . . . . . . . . . . . .</t>
  </si>
  <si>
    <t>Title/Position:. . . . . . . . . . . . . . . . . . . . . . . . . . . . . . . .</t>
  </si>
  <si>
    <t>Signature and seal: . . . . . . . . . . . . . . . . . . . . . . . . . . .</t>
  </si>
  <si>
    <t>Name of the Institution:</t>
  </si>
  <si>
    <t>Address:</t>
  </si>
  <si>
    <t>City:</t>
  </si>
  <si>
    <t>ZIP Code:</t>
  </si>
  <si>
    <t>State or province:</t>
  </si>
  <si>
    <t>Country:</t>
  </si>
  <si>
    <t>Software contact</t>
  </si>
  <si>
    <t>Firstname:</t>
  </si>
  <si>
    <t>Tel.:</t>
  </si>
  <si>
    <t>Fax.:</t>
  </si>
  <si>
    <t>E-mail:</t>
  </si>
  <si>
    <t>Selected licenses</t>
  </si>
  <si>
    <t>Software</t>
  </si>
  <si>
    <t>Number of local licenses</t>
  </si>
  <si>
    <t>Department:</t>
  </si>
  <si>
    <t>Academic research center</t>
  </si>
  <si>
    <t>ProSimPlus HNO3</t>
  </si>
  <si>
    <t>ProSim DAC</t>
  </si>
  <si>
    <t>ProSim RBA</t>
  </si>
  <si>
    <t>Amount per license (local or network)</t>
  </si>
  <si>
    <t>Reference:</t>
  </si>
  <si>
    <r>
      <t>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shall use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only for academic research purposes</t>
    </r>
    <r>
      <rPr>
        <sz val="10"/>
        <rFont val="Arial"/>
        <family val="2"/>
      </rPr>
      <t>, and shall not use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 xml:space="preserve">OFTWARE </t>
    </r>
    <r>
      <rPr>
        <sz val="10"/>
        <rFont val="Arial"/>
        <family val="2"/>
      </rPr>
      <t>for any gainful purpose.</t>
    </r>
  </si>
  <si>
    <r>
      <t>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shall not allow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 xml:space="preserve"> to be used by any other entity.</t>
    </r>
  </si>
  <si>
    <r>
      <t>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undertakes to cite the source of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 xml:space="preserve">OFTWARE </t>
    </r>
    <r>
      <rPr>
        <sz val="10"/>
        <rFont val="Arial"/>
        <family val="2"/>
      </rPr>
      <t>in all publications made using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 xml:space="preserve"> and to insure as much as possible the promotion of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>.</t>
    </r>
  </si>
  <si>
    <t>Selected term:</t>
  </si>
  <si>
    <t xml:space="preserve"> years</t>
  </si>
  <si>
    <t>Global amount due:</t>
  </si>
  <si>
    <t xml:space="preserve"> Euro (€)</t>
  </si>
  <si>
    <r>
      <t>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 xml:space="preserve"> will provide to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a license to use the software defined in the previous page (page 1/3), herein called "T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</t>
    </r>
  </si>
  <si>
    <r>
      <t>S</t>
    </r>
    <r>
      <rPr>
        <sz val="8"/>
        <rFont val="Arial"/>
        <family val="2"/>
      </rPr>
      <t>OFTWARE</t>
    </r>
    <r>
      <rPr>
        <sz val="10"/>
        <rFont val="Arial"/>
        <family val="2"/>
      </rPr>
      <t>", based on the following terms and conditions (see page 3), for a term of</t>
    </r>
  </si>
  <si>
    <r>
      <t>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undertakes to pay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 xml:space="preserve"> a global license fee for the whole duration of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A</t>
    </r>
    <r>
      <rPr>
        <sz val="8"/>
        <rFont val="Arial"/>
        <family val="2"/>
      </rPr>
      <t>GREEMENT</t>
    </r>
    <r>
      <rPr>
        <sz val="10"/>
        <rFont val="Arial"/>
        <family val="2"/>
      </rPr>
      <t xml:space="preserve"> (paid in advance, at the </t>
    </r>
  </si>
  <si>
    <t>beginning of the licensing period, in one payment) of</t>
  </si>
  <si>
    <t>Network licenses</t>
  </si>
  <si>
    <t>Total amount per year</t>
  </si>
  <si>
    <t>Number of simultaneous users</t>
  </si>
  <si>
    <t>of which "borrowable" ones</t>
  </si>
  <si>
    <t xml:space="preserve">Total licenses fee in Euro per year: </t>
  </si>
  <si>
    <t>Additional charge per "borrowable" license (network):</t>
  </si>
  <si>
    <t>Simulis Pinch</t>
  </si>
  <si>
    <t>ProPhyPlus</t>
  </si>
  <si>
    <t>Effective date (if possible):</t>
  </si>
  <si>
    <r>
      <t>This A</t>
    </r>
    <r>
      <rPr>
        <sz val="8"/>
        <rFont val="Arial"/>
        <family val="2"/>
      </rPr>
      <t>GREEMENT</t>
    </r>
    <r>
      <rPr>
        <sz val="10"/>
        <rFont val="Arial"/>
        <family val="2"/>
      </rPr>
      <t xml:space="preserve"> starts from (Effective Date to be filled by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): . . . . . . . . . . . . . . . . . . . . . . . . . . . .</t>
    </r>
  </si>
  <si>
    <t>ProSimPlus Energy</t>
  </si>
  <si>
    <t>Fives ProSim</t>
  </si>
  <si>
    <r>
      <t>Fives ProSim S.A.S.</t>
    </r>
    <r>
      <rPr>
        <sz val="10"/>
        <rFont val="Arial"/>
        <family val="2"/>
      </rPr>
      <t xml:space="preserve">, whose head office is at 51 rue Ampère, Immeuble Stratège A, F-31670 Labège (France), registered under number B 350 476 487 in the Toulouse Commercial Register, </t>
    </r>
  </si>
  <si>
    <r>
      <t xml:space="preserve">Please fill in page 1, print simultaneously the </t>
    </r>
    <r>
      <rPr>
        <b/>
        <i/>
        <sz val="10"/>
        <color rgb="FFAF007C"/>
        <rFont val="Arial"/>
        <family val="2"/>
      </rPr>
      <t>3 pages</t>
    </r>
    <r>
      <rPr>
        <i/>
        <sz val="10"/>
        <color rgb="FFAF007C"/>
        <rFont val="Arial"/>
        <family val="2"/>
      </rPr>
      <t xml:space="preserve">, </t>
    </r>
    <r>
      <rPr>
        <b/>
        <i/>
        <sz val="10"/>
        <color rgb="FFAF007C"/>
        <rFont val="Arial"/>
        <family val="2"/>
      </rPr>
      <t>sign</t>
    </r>
    <r>
      <rPr>
        <i/>
        <sz val="10"/>
        <color rgb="FFAF007C"/>
        <rFont val="Arial"/>
        <family val="2"/>
      </rPr>
      <t xml:space="preserve"> them and return to Fives ProSim by mail or by e-mail</t>
    </r>
  </si>
  <si>
    <t>Software license agreement for academic research purposes (fixed-term)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</si>
</sst>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&quot; / an&quot;"/>
    <numFmt numFmtId="165" formatCode="0#&quot; &quot;##&quot; &quot;##&quot; &quot;##&quot; &quot;##"/>
    <numFmt numFmtId="166" formatCode="#,##0\ &quot;€&quot;&quot; per year&quot;"/>
    <numFmt numFmtId="167" formatCode="#,##0\ &quot;€&quot;"/>
    <numFmt numFmtId="168" formatCode="#,##0&quot; Euros.&quot;"/>
    <numFmt numFmtId="169" formatCode="[$-40C]d\ mmmm\ yyyy;@"/>
  </numFmts>
  <fonts count="26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2"/>
      <color rgb="FF0000FF"/>
      <name val="Arial"/>
      <family val="2"/>
    </font>
    <font>
      <i/>
      <sz val="10"/>
      <color rgb="FFAF007C"/>
      <name val="Arial"/>
      <family val="2"/>
    </font>
    <font>
      <b/>
      <i/>
      <sz val="10"/>
      <color rgb="FFAF007C"/>
      <name val="Arial"/>
      <family val="2"/>
    </font>
    <font>
      <b/>
      <sz val="10"/>
      <color rgb="FFAF007C"/>
      <name val="Arial"/>
      <family val="2"/>
    </font>
    <font>
      <b/>
      <sz val="14"/>
      <color rgb="FFAF007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 style="thin">
        <color indexed="64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/>
    <xf numFmtId="0" fontId="0" fillId="0" borderId="0" xfId="0" applyAlignment="1">
      <alignment horizontal="left" vertical="center" wrapText="1"/>
    </xf>
    <xf numFmtId="1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/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3" xfId="0" applyFill="1" applyBorder="1"/>
    <xf numFmtId="0" fontId="12" fillId="2" borderId="4" xfId="0" applyFont="1" applyFill="1" applyBorder="1" applyAlignment="1">
      <alignment horizontal="left" vertical="center"/>
    </xf>
    <xf numFmtId="167" fontId="19" fillId="0" borderId="2" xfId="0" applyNumberFormat="1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2" fillId="2" borderId="4" xfId="0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5" fillId="0" borderId="0" xfId="0" applyFont="1" applyAlignment="1">
      <alignment horizontal="center"/>
    </xf>
    <xf numFmtId="169" fontId="21" fillId="0" borderId="44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5" fillId="0" borderId="8" xfId="0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/>
    <xf numFmtId="166" fontId="5" fillId="0" borderId="9" xfId="0" applyNumberFormat="1" applyFont="1" applyBorder="1"/>
    <xf numFmtId="1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0" fontId="0" fillId="0" borderId="0" xfId="0"/>
    <xf numFmtId="0" fontId="0" fillId="0" borderId="12" xfId="0" applyBorder="1"/>
    <xf numFmtId="0" fontId="5" fillId="0" borderId="39" xfId="0" applyFont="1" applyBorder="1" applyAlignment="1">
      <alignment horizontal="left" vertical="center"/>
    </xf>
    <xf numFmtId="0" fontId="0" fillId="0" borderId="40" xfId="0" applyBorder="1"/>
    <xf numFmtId="0" fontId="0" fillId="0" borderId="41" xfId="0" applyBorder="1"/>
    <xf numFmtId="166" fontId="5" fillId="0" borderId="42" xfId="0" applyNumberFormat="1" applyFont="1" applyBorder="1" applyAlignment="1">
      <alignment horizontal="center" vertical="center"/>
    </xf>
    <xf numFmtId="166" fontId="5" fillId="0" borderId="40" xfId="0" applyNumberFormat="1" applyFont="1" applyBorder="1"/>
    <xf numFmtId="166" fontId="5" fillId="0" borderId="43" xfId="0" applyNumberFormat="1" applyFont="1" applyBorder="1"/>
    <xf numFmtId="14" fontId="15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10" fillId="0" borderId="16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49" fontId="10" fillId="0" borderId="17" xfId="0" applyNumberFormat="1" applyFont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49" fontId="0" fillId="0" borderId="1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49" fontId="1" fillId="0" borderId="17" xfId="0" applyNumberFormat="1" applyFon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9" fillId="0" borderId="16" xfId="1" applyNumberFormat="1" applyBorder="1" applyAlignment="1" applyProtection="1">
      <alignment horizontal="left"/>
      <protection locked="0"/>
    </xf>
    <xf numFmtId="49" fontId="10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166" fontId="5" fillId="0" borderId="18" xfId="0" applyNumberFormat="1" applyFont="1" applyBorder="1" applyAlignment="1">
      <alignment horizontal="center" vertical="center"/>
    </xf>
    <xf numFmtId="166" fontId="5" fillId="0" borderId="19" xfId="0" applyNumberFormat="1" applyFont="1" applyBorder="1"/>
    <xf numFmtId="166" fontId="5" fillId="0" borderId="20" xfId="0" applyNumberFormat="1" applyFont="1" applyBorder="1"/>
    <xf numFmtId="0" fontId="6" fillId="3" borderId="21" xfId="0" applyFont="1" applyFill="1" applyBorder="1" applyAlignment="1">
      <alignment horizontal="lef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9" xfId="0" applyBorder="1"/>
    <xf numFmtId="0" fontId="0" fillId="0" borderId="25" xfId="0" applyBorder="1"/>
    <xf numFmtId="0" fontId="5" fillId="3" borderId="26" xfId="0" applyFont="1" applyFill="1" applyBorder="1" applyAlignment="1">
      <alignment horizontal="center" vertical="center" wrapText="1"/>
    </xf>
    <xf numFmtId="0" fontId="0" fillId="0" borderId="18" xfId="0" applyBorder="1"/>
    <xf numFmtId="0" fontId="11" fillId="3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3" borderId="22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11" fillId="3" borderId="32" xfId="0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11" fillId="3" borderId="35" xfId="0" applyFont="1" applyFill="1" applyBorder="1" applyAlignment="1">
      <alignment horizontal="center" vertical="center" wrapText="1"/>
    </xf>
    <xf numFmtId="0" fontId="0" fillId="0" borderId="36" xfId="0" applyBorder="1"/>
    <xf numFmtId="166" fontId="5" fillId="0" borderId="37" xfId="0" applyNumberFormat="1" applyFont="1" applyBorder="1" applyAlignment="1" applyProtection="1">
      <alignment horizontal="center" vertical="center"/>
      <protection hidden="1"/>
    </xf>
    <xf numFmtId="166" fontId="0" fillId="0" borderId="3" xfId="0" applyNumberFormat="1" applyBorder="1" applyProtection="1">
      <protection hidden="1"/>
    </xf>
    <xf numFmtId="166" fontId="0" fillId="0" borderId="38" xfId="0" applyNumberFormat="1" applyBorder="1" applyProtection="1">
      <protection hidden="1"/>
    </xf>
    <xf numFmtId="166" fontId="14" fillId="0" borderId="13" xfId="0" applyNumberFormat="1" applyFont="1" applyBorder="1" applyAlignment="1">
      <alignment horizontal="center" vertical="center"/>
    </xf>
    <xf numFmtId="166" fontId="20" fillId="0" borderId="14" xfId="0" applyNumberFormat="1" applyFont="1" applyBorder="1"/>
    <xf numFmtId="166" fontId="20" fillId="0" borderId="15" xfId="0" applyNumberFormat="1" applyFont="1" applyBorder="1"/>
    <xf numFmtId="166" fontId="5" fillId="0" borderId="0" xfId="0" applyNumberFormat="1" applyFont="1" applyAlignment="1">
      <alignment horizontal="left" vertical="center"/>
    </xf>
    <xf numFmtId="166" fontId="0" fillId="0" borderId="0" xfId="0" applyNumberFormat="1"/>
    <xf numFmtId="0" fontId="1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1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76200</xdr:colOff>
      <xdr:row>0</xdr:row>
      <xdr:rowOff>0</xdr:rowOff>
    </xdr:from>
    <xdr:to>
      <xdr:col>43</xdr:col>
      <xdr:colOff>67056</xdr:colOff>
      <xdr:row>6</xdr:row>
      <xdr:rowOff>40767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B9710B-5A3F-43EF-946B-8428B9A35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1438656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104775</xdr:colOff>
      <xdr:row>0</xdr:row>
      <xdr:rowOff>0</xdr:rowOff>
    </xdr:from>
    <xdr:to>
      <xdr:col>42</xdr:col>
      <xdr:colOff>161925</xdr:colOff>
      <xdr:row>6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AF254E-1F84-4BD8-BAEF-87E45992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9525</xdr:rowOff>
    </xdr:from>
    <xdr:to>
      <xdr:col>52</xdr:col>
      <xdr:colOff>152400</xdr:colOff>
      <xdr:row>82</xdr:row>
      <xdr:rowOff>152400</xdr:rowOff>
    </xdr:to>
    <xdr:pic>
      <xdr:nvPicPr>
        <xdr:cNvPr id="9263" name="Picture 34">
          <a:extLst>
            <a:ext uri="{FF2B5EF4-FFF2-40B4-BE49-F238E27FC236}">
              <a16:creationId xmlns:a16="http://schemas.microsoft.com/office/drawing/2014/main" id="{F73E1D23-B89A-4A8F-7E71-161E5E95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33450"/>
          <a:ext cx="9515475" cy="1261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C63"/>
  <sheetViews>
    <sheetView showGridLines="0" showRowColHeaders="0" showZeros="0" tabSelected="1" workbookViewId="0">
      <selection activeCell="BL25" sqref="BL25"/>
    </sheetView>
  </sheetViews>
  <sheetFormatPr baseColWidth="10" defaultRowHeight="12.75" x14ac:dyDescent="0.2"/>
  <cols>
    <col min="1" max="151" width="2.7109375" customWidth="1"/>
  </cols>
  <sheetData>
    <row r="1" spans="2:47" x14ac:dyDescent="0.2">
      <c r="C1" s="38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66">
        <v>42401</v>
      </c>
      <c r="AM1" s="67"/>
      <c r="AN1" s="67"/>
      <c r="AO1" s="67"/>
      <c r="AP1" s="67"/>
      <c r="AQ1" s="67"/>
    </row>
    <row r="2" spans="2:47" x14ac:dyDescent="0.2">
      <c r="C2" s="4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2:47" x14ac:dyDescent="0.2">
      <c r="C3" s="4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2:47" x14ac:dyDescent="0.2">
      <c r="C4" s="4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2:47" ht="18" x14ac:dyDescent="0.25">
      <c r="C5" s="4"/>
      <c r="D5" s="39"/>
      <c r="E5" s="39"/>
      <c r="G5" s="41" t="s">
        <v>68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2:47" x14ac:dyDescent="0.2"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2:47" x14ac:dyDescent="0.2"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pans="2:47" x14ac:dyDescent="0.2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2:47" ht="15.75" x14ac:dyDescent="0.25">
      <c r="B9" s="2"/>
      <c r="C9" s="133" t="s">
        <v>71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9"/>
      <c r="AS9" s="9"/>
      <c r="AT9" s="9"/>
      <c r="AU9" s="9"/>
    </row>
    <row r="10" spans="2:47" ht="15.75" x14ac:dyDescent="0.25"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5"/>
      <c r="P10" s="9"/>
      <c r="R10" s="9"/>
      <c r="S10" s="9"/>
      <c r="T10" s="20"/>
      <c r="U10" s="9"/>
      <c r="X10" s="21" t="s">
        <v>45</v>
      </c>
      <c r="Y10" s="78">
        <f ca="1">ROUND(RAND()*100000,0)</f>
        <v>28282</v>
      </c>
      <c r="Z10" s="78"/>
      <c r="AA10" s="78"/>
      <c r="AB10" s="78"/>
      <c r="AC10" s="78"/>
      <c r="AD10" s="78"/>
      <c r="AE10" s="78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2:47" ht="15.75" x14ac:dyDescent="0.25">
      <c r="B11" s="2"/>
      <c r="C11" s="71" t="s">
        <v>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9"/>
      <c r="AS11" s="9"/>
      <c r="AT11" s="9"/>
      <c r="AU11" s="9"/>
    </row>
    <row r="12" spans="2:47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2:47" x14ac:dyDescent="0.2">
      <c r="C13" s="72" t="s">
        <v>70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5"/>
      <c r="AS13" s="5"/>
      <c r="AT13" s="5"/>
      <c r="AU13" s="5"/>
    </row>
    <row r="15" spans="2:47" ht="21.95" customHeight="1" x14ac:dyDescent="0.2">
      <c r="C15" s="77" t="s">
        <v>40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6"/>
      <c r="AS15" s="6"/>
      <c r="AT15" s="6"/>
      <c r="AU15" s="6"/>
    </row>
    <row r="16" spans="2:47" ht="9.9499999999999993" customHeight="1" x14ac:dyDescent="0.2"/>
    <row r="17" spans="3:48" x14ac:dyDescent="0.2">
      <c r="C17" s="13" t="s">
        <v>25</v>
      </c>
      <c r="F17" s="4"/>
      <c r="K17" s="74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80"/>
      <c r="AT17" s="7"/>
      <c r="AU17" s="7"/>
      <c r="AV17" s="8"/>
    </row>
    <row r="18" spans="3:48" ht="2.1" customHeight="1" x14ac:dyDescent="0.2">
      <c r="C18" s="13"/>
      <c r="F18" s="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4"/>
      <c r="X18" s="13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T18" s="7"/>
      <c r="AU18" s="7"/>
      <c r="AV18" s="8"/>
    </row>
    <row r="19" spans="3:48" x14ac:dyDescent="0.2">
      <c r="C19" s="13" t="s">
        <v>39</v>
      </c>
      <c r="H19" s="7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2"/>
      <c r="AT19" s="7"/>
      <c r="AU19" s="7"/>
      <c r="AV19" s="8"/>
    </row>
    <row r="20" spans="3:48" ht="9.9499999999999993" customHeight="1" x14ac:dyDescent="0.2"/>
    <row r="21" spans="3:48" x14ac:dyDescent="0.2">
      <c r="C21" s="13" t="s">
        <v>26</v>
      </c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8"/>
    </row>
    <row r="22" spans="3:48" ht="2.1" customHeight="1" x14ac:dyDescent="0.2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3:48" x14ac:dyDescent="0.2"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8"/>
    </row>
    <row r="24" spans="3:48" ht="2.1" customHeight="1" x14ac:dyDescent="0.2"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3:48" x14ac:dyDescent="0.2"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8"/>
    </row>
    <row r="26" spans="3:48" ht="2.1" customHeight="1" x14ac:dyDescent="0.2"/>
    <row r="27" spans="3:48" x14ac:dyDescent="0.2">
      <c r="C27" s="13" t="s">
        <v>27</v>
      </c>
      <c r="G27" s="74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4"/>
      <c r="X27" s="13" t="s">
        <v>28</v>
      </c>
      <c r="AC27" s="74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6"/>
      <c r="AR27" s="4"/>
      <c r="AS27" s="4"/>
      <c r="AT27" s="4"/>
      <c r="AU27" s="4"/>
    </row>
    <row r="28" spans="3:48" ht="2.1" customHeight="1" x14ac:dyDescent="0.2"/>
    <row r="29" spans="3:48" x14ac:dyDescent="0.2">
      <c r="C29" s="13" t="s">
        <v>29</v>
      </c>
      <c r="I29" s="74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  <c r="W29" s="4"/>
      <c r="X29" s="13" t="s">
        <v>30</v>
      </c>
      <c r="AA29" s="74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6"/>
      <c r="AT29" s="4"/>
      <c r="AU29" s="4"/>
    </row>
    <row r="30" spans="3:48" ht="9.9499999999999993" customHeight="1" x14ac:dyDescent="0.2"/>
    <row r="31" spans="3:48" ht="21.95" customHeight="1" x14ac:dyDescent="0.2">
      <c r="C31" s="77" t="s">
        <v>31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6"/>
      <c r="AS31" s="6"/>
      <c r="AT31" s="6"/>
      <c r="AU31" s="6"/>
    </row>
    <row r="32" spans="3:48" ht="9.9499999999999993" customHeight="1" x14ac:dyDescent="0.2"/>
    <row r="33" spans="3:55" x14ac:dyDescent="0.2">
      <c r="C33" s="13" t="s">
        <v>32</v>
      </c>
      <c r="G33" s="74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4"/>
      <c r="X33" s="13" t="s">
        <v>16</v>
      </c>
      <c r="AA33" s="74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6"/>
      <c r="AT33" s="4"/>
      <c r="AU33" s="4"/>
      <c r="AY33" s="10"/>
      <c r="AZ33" s="10"/>
      <c r="BA33" s="10"/>
      <c r="BB33" s="10"/>
      <c r="BC33" s="10"/>
    </row>
    <row r="34" spans="3:55" ht="2.1" customHeight="1" x14ac:dyDescent="0.2"/>
    <row r="35" spans="3:55" x14ac:dyDescent="0.2">
      <c r="C35" s="13" t="s">
        <v>33</v>
      </c>
      <c r="E35" s="74"/>
      <c r="F35" s="83"/>
      <c r="G35" s="83"/>
      <c r="H35" s="83"/>
      <c r="I35" s="83"/>
      <c r="J35" s="83"/>
      <c r="K35" s="83"/>
      <c r="L35" s="84"/>
      <c r="N35" s="13" t="s">
        <v>34</v>
      </c>
      <c r="P35" s="74"/>
      <c r="Q35" s="83"/>
      <c r="R35" s="83"/>
      <c r="S35" s="83"/>
      <c r="T35" s="83"/>
      <c r="U35" s="83"/>
      <c r="V35" s="83"/>
      <c r="W35" s="84"/>
      <c r="Y35" s="13" t="s">
        <v>35</v>
      </c>
      <c r="AB35" s="85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80"/>
      <c r="AT35" s="4"/>
      <c r="AU35" s="4"/>
    </row>
    <row r="36" spans="3:55" ht="9.9499999999999993" customHeight="1" thickBot="1" x14ac:dyDescent="0.25"/>
    <row r="37" spans="3:55" ht="21.95" customHeight="1" thickBot="1" x14ac:dyDescent="0.25">
      <c r="C37" s="68" t="s">
        <v>36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70"/>
      <c r="AR37" s="6"/>
      <c r="AS37" s="6"/>
      <c r="AT37" s="6"/>
      <c r="AU37" s="6"/>
    </row>
    <row r="38" spans="3:55" ht="12.75" customHeight="1" x14ac:dyDescent="0.2">
      <c r="C38" s="92" t="s">
        <v>37</v>
      </c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8" t="s">
        <v>44</v>
      </c>
      <c r="O38" s="93"/>
      <c r="P38" s="93"/>
      <c r="Q38" s="93"/>
      <c r="R38" s="93"/>
      <c r="S38" s="93"/>
      <c r="T38" s="93"/>
      <c r="U38" s="100" t="s">
        <v>38</v>
      </c>
      <c r="V38" s="93"/>
      <c r="W38" s="93"/>
      <c r="X38" s="93"/>
      <c r="Y38" s="93"/>
      <c r="Z38" s="94"/>
      <c r="AA38" s="100" t="s">
        <v>57</v>
      </c>
      <c r="AB38" s="93"/>
      <c r="AC38" s="93"/>
      <c r="AD38" s="93"/>
      <c r="AE38" s="93"/>
      <c r="AF38" s="93"/>
      <c r="AG38" s="93"/>
      <c r="AH38" s="93"/>
      <c r="AI38" s="93"/>
      <c r="AJ38" s="94"/>
      <c r="AK38" s="104" t="s">
        <v>58</v>
      </c>
      <c r="AL38" s="93"/>
      <c r="AM38" s="93"/>
      <c r="AN38" s="93"/>
      <c r="AO38" s="93"/>
      <c r="AP38" s="93"/>
      <c r="AQ38" s="105"/>
    </row>
    <row r="39" spans="3:55" ht="39" customHeight="1" x14ac:dyDescent="0.2">
      <c r="C39" s="95"/>
      <c r="D39" s="96"/>
      <c r="E39" s="96"/>
      <c r="F39" s="96"/>
      <c r="G39" s="96"/>
      <c r="H39" s="96"/>
      <c r="I39" s="96"/>
      <c r="J39" s="96"/>
      <c r="K39" s="96"/>
      <c r="L39" s="96"/>
      <c r="M39" s="97"/>
      <c r="N39" s="99"/>
      <c r="O39" s="96"/>
      <c r="P39" s="96"/>
      <c r="Q39" s="96"/>
      <c r="R39" s="96"/>
      <c r="S39" s="96"/>
      <c r="T39" s="96"/>
      <c r="U39" s="101"/>
      <c r="V39" s="102"/>
      <c r="W39" s="102"/>
      <c r="X39" s="102"/>
      <c r="Y39" s="102"/>
      <c r="Z39" s="103"/>
      <c r="AA39" s="107" t="s">
        <v>59</v>
      </c>
      <c r="AB39" s="108"/>
      <c r="AC39" s="108"/>
      <c r="AD39" s="108"/>
      <c r="AE39" s="109"/>
      <c r="AF39" s="110" t="s">
        <v>60</v>
      </c>
      <c r="AG39" s="108"/>
      <c r="AH39" s="108"/>
      <c r="AI39" s="108"/>
      <c r="AJ39" s="111"/>
      <c r="AK39" s="96"/>
      <c r="AL39" s="96"/>
      <c r="AM39" s="96"/>
      <c r="AN39" s="96"/>
      <c r="AO39" s="96"/>
      <c r="AP39" s="96"/>
      <c r="AQ39" s="106"/>
    </row>
    <row r="40" spans="3:55" ht="20.100000000000001" customHeight="1" x14ac:dyDescent="0.2">
      <c r="C40" s="45" t="s">
        <v>1</v>
      </c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89">
        <v>400</v>
      </c>
      <c r="O40" s="90"/>
      <c r="P40" s="90"/>
      <c r="Q40" s="90"/>
      <c r="R40" s="90"/>
      <c r="S40" s="90"/>
      <c r="T40" s="91"/>
      <c r="U40" s="51"/>
      <c r="V40" s="43"/>
      <c r="W40" s="43"/>
      <c r="X40" s="43"/>
      <c r="Y40" s="43"/>
      <c r="Z40" s="44"/>
      <c r="AA40" s="51"/>
      <c r="AB40" s="43"/>
      <c r="AC40" s="43"/>
      <c r="AD40" s="43"/>
      <c r="AE40" s="52"/>
      <c r="AF40" s="53"/>
      <c r="AG40" s="43"/>
      <c r="AH40" s="43"/>
      <c r="AI40" s="43"/>
      <c r="AJ40" s="44"/>
      <c r="AK40" s="112">
        <f t="shared" ref="AK40:AK50" si="0">((U40+AA40)*N40+AF40*S$53)*(1-C$1)</f>
        <v>0</v>
      </c>
      <c r="AL40" s="113"/>
      <c r="AM40" s="113"/>
      <c r="AN40" s="113"/>
      <c r="AO40" s="113"/>
      <c r="AP40" s="113"/>
      <c r="AQ40" s="114"/>
    </row>
    <row r="41" spans="3:55" ht="20.100000000000001" customHeight="1" x14ac:dyDescent="0.2">
      <c r="C41" s="45" t="s">
        <v>2</v>
      </c>
      <c r="D41" s="46"/>
      <c r="E41" s="46"/>
      <c r="F41" s="46"/>
      <c r="G41" s="46"/>
      <c r="H41" s="46"/>
      <c r="I41" s="46"/>
      <c r="J41" s="46"/>
      <c r="K41" s="46"/>
      <c r="L41" s="46"/>
      <c r="M41" s="47"/>
      <c r="N41" s="48">
        <v>600</v>
      </c>
      <c r="O41" s="49"/>
      <c r="P41" s="49"/>
      <c r="Q41" s="49"/>
      <c r="R41" s="49"/>
      <c r="S41" s="49"/>
      <c r="T41" s="50"/>
      <c r="U41" s="51"/>
      <c r="V41" s="43"/>
      <c r="W41" s="43"/>
      <c r="X41" s="43"/>
      <c r="Y41" s="43"/>
      <c r="Z41" s="44"/>
      <c r="AA41" s="51"/>
      <c r="AB41" s="43"/>
      <c r="AC41" s="43"/>
      <c r="AD41" s="43"/>
      <c r="AE41" s="52"/>
      <c r="AF41" s="53"/>
      <c r="AG41" s="43"/>
      <c r="AH41" s="43"/>
      <c r="AI41" s="43"/>
      <c r="AJ41" s="44"/>
      <c r="AK41" s="112">
        <f t="shared" si="0"/>
        <v>0</v>
      </c>
      <c r="AL41" s="113"/>
      <c r="AM41" s="113"/>
      <c r="AN41" s="113"/>
      <c r="AO41" s="113"/>
      <c r="AP41" s="113"/>
      <c r="AQ41" s="114"/>
    </row>
    <row r="42" spans="3:55" ht="20.100000000000001" customHeight="1" x14ac:dyDescent="0.2">
      <c r="C42" s="45" t="s">
        <v>41</v>
      </c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8">
        <v>900</v>
      </c>
      <c r="O42" s="49"/>
      <c r="P42" s="49"/>
      <c r="Q42" s="49"/>
      <c r="R42" s="49"/>
      <c r="S42" s="49"/>
      <c r="T42" s="50"/>
      <c r="U42" s="51"/>
      <c r="V42" s="43"/>
      <c r="W42" s="43"/>
      <c r="X42" s="43"/>
      <c r="Y42" s="43"/>
      <c r="Z42" s="44"/>
      <c r="AA42" s="51"/>
      <c r="AB42" s="43"/>
      <c r="AC42" s="43"/>
      <c r="AD42" s="43"/>
      <c r="AE42" s="52"/>
      <c r="AF42" s="53"/>
      <c r="AG42" s="43"/>
      <c r="AH42" s="43"/>
      <c r="AI42" s="43"/>
      <c r="AJ42" s="44"/>
      <c r="AK42" s="112">
        <f t="shared" si="0"/>
        <v>0</v>
      </c>
      <c r="AL42" s="113"/>
      <c r="AM42" s="113"/>
      <c r="AN42" s="113"/>
      <c r="AO42" s="113"/>
      <c r="AP42" s="113"/>
      <c r="AQ42" s="114"/>
    </row>
    <row r="43" spans="3:55" ht="20.100000000000001" customHeight="1" x14ac:dyDescent="0.2">
      <c r="C43" s="45" t="s">
        <v>64</v>
      </c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48">
        <v>600</v>
      </c>
      <c r="O43" s="49"/>
      <c r="P43" s="49"/>
      <c r="Q43" s="49"/>
      <c r="R43" s="49"/>
      <c r="S43" s="49"/>
      <c r="T43" s="50"/>
      <c r="U43" s="51"/>
      <c r="V43" s="43"/>
      <c r="W43" s="43"/>
      <c r="X43" s="43"/>
      <c r="Y43" s="43"/>
      <c r="Z43" s="44"/>
      <c r="AA43" s="51"/>
      <c r="AB43" s="43"/>
      <c r="AC43" s="43"/>
      <c r="AD43" s="43"/>
      <c r="AE43" s="52"/>
      <c r="AF43" s="53"/>
      <c r="AG43" s="43"/>
      <c r="AH43" s="43"/>
      <c r="AI43" s="43"/>
      <c r="AJ43" s="44"/>
      <c r="AK43" s="112">
        <f t="shared" si="0"/>
        <v>0</v>
      </c>
      <c r="AL43" s="113"/>
      <c r="AM43" s="113"/>
      <c r="AN43" s="113"/>
      <c r="AO43" s="113"/>
      <c r="AP43" s="113"/>
      <c r="AQ43" s="114"/>
    </row>
    <row r="44" spans="3:55" ht="20.100000000000001" customHeight="1" x14ac:dyDescent="0.2">
      <c r="C44" s="45" t="s">
        <v>3</v>
      </c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48">
        <v>600</v>
      </c>
      <c r="O44" s="49"/>
      <c r="P44" s="49"/>
      <c r="Q44" s="49"/>
      <c r="R44" s="49"/>
      <c r="S44" s="49"/>
      <c r="T44" s="50"/>
      <c r="U44" s="51"/>
      <c r="V44" s="43"/>
      <c r="W44" s="43"/>
      <c r="X44" s="43"/>
      <c r="Y44" s="43"/>
      <c r="Z44" s="44"/>
      <c r="AA44" s="51"/>
      <c r="AB44" s="43"/>
      <c r="AC44" s="43"/>
      <c r="AD44" s="43"/>
      <c r="AE44" s="52"/>
      <c r="AF44" s="53"/>
      <c r="AG44" s="43"/>
      <c r="AH44" s="43"/>
      <c r="AI44" s="43"/>
      <c r="AJ44" s="44"/>
      <c r="AK44" s="112">
        <f t="shared" si="0"/>
        <v>0</v>
      </c>
      <c r="AL44" s="113"/>
      <c r="AM44" s="113"/>
      <c r="AN44" s="113"/>
      <c r="AO44" s="113"/>
      <c r="AP44" s="113"/>
      <c r="AQ44" s="114"/>
    </row>
    <row r="45" spans="3:55" ht="20.100000000000001" customHeight="1" x14ac:dyDescent="0.2">
      <c r="C45" s="45" t="s">
        <v>4</v>
      </c>
      <c r="D45" s="46"/>
      <c r="E45" s="46"/>
      <c r="F45" s="46"/>
      <c r="G45" s="46"/>
      <c r="H45" s="46"/>
      <c r="I45" s="46"/>
      <c r="J45" s="46"/>
      <c r="K45" s="46"/>
      <c r="L45" s="46"/>
      <c r="M45" s="47"/>
      <c r="N45" s="48">
        <v>600</v>
      </c>
      <c r="O45" s="49"/>
      <c r="P45" s="49"/>
      <c r="Q45" s="49"/>
      <c r="R45" s="49"/>
      <c r="S45" s="49"/>
      <c r="T45" s="50"/>
      <c r="U45" s="51"/>
      <c r="V45" s="43"/>
      <c r="W45" s="43"/>
      <c r="X45" s="43"/>
      <c r="Y45" s="43"/>
      <c r="Z45" s="44"/>
      <c r="AA45" s="51"/>
      <c r="AB45" s="43"/>
      <c r="AC45" s="43"/>
      <c r="AD45" s="43"/>
      <c r="AE45" s="52"/>
      <c r="AF45" s="53"/>
      <c r="AG45" s="43"/>
      <c r="AH45" s="43"/>
      <c r="AI45" s="43"/>
      <c r="AJ45" s="44"/>
      <c r="AK45" s="112">
        <f t="shared" si="0"/>
        <v>0</v>
      </c>
      <c r="AL45" s="113"/>
      <c r="AM45" s="113"/>
      <c r="AN45" s="113"/>
      <c r="AO45" s="113"/>
      <c r="AP45" s="113"/>
      <c r="AQ45" s="114"/>
    </row>
    <row r="46" spans="3:55" ht="20.100000000000001" customHeight="1" x14ac:dyDescent="0.2">
      <c r="C46" s="45" t="s">
        <v>67</v>
      </c>
      <c r="D46" s="46"/>
      <c r="E46" s="46"/>
      <c r="F46" s="46"/>
      <c r="G46" s="46"/>
      <c r="H46" s="46"/>
      <c r="I46" s="46"/>
      <c r="J46" s="46"/>
      <c r="K46" s="46"/>
      <c r="L46" s="46"/>
      <c r="M46" s="47"/>
      <c r="N46" s="48">
        <v>600</v>
      </c>
      <c r="O46" s="49"/>
      <c r="P46" s="49"/>
      <c r="Q46" s="49"/>
      <c r="R46" s="49"/>
      <c r="S46" s="49"/>
      <c r="T46" s="50"/>
      <c r="U46" s="51"/>
      <c r="V46" s="43"/>
      <c r="W46" s="43"/>
      <c r="X46" s="43"/>
      <c r="Y46" s="43"/>
      <c r="Z46" s="44"/>
      <c r="AA46" s="51"/>
      <c r="AB46" s="43"/>
      <c r="AC46" s="43"/>
      <c r="AD46" s="43"/>
      <c r="AE46" s="52"/>
      <c r="AF46" s="53"/>
      <c r="AG46" s="43"/>
      <c r="AH46" s="43"/>
      <c r="AI46" s="43"/>
      <c r="AJ46" s="44"/>
      <c r="AK46" s="112">
        <f t="shared" si="0"/>
        <v>0</v>
      </c>
      <c r="AL46" s="113"/>
      <c r="AM46" s="113"/>
      <c r="AN46" s="113"/>
      <c r="AO46" s="113"/>
      <c r="AP46" s="113"/>
      <c r="AQ46" s="114"/>
    </row>
    <row r="47" spans="3:55" ht="20.100000000000001" customHeight="1" x14ac:dyDescent="0.2">
      <c r="C47" s="45" t="s">
        <v>42</v>
      </c>
      <c r="D47" s="46"/>
      <c r="E47" s="46"/>
      <c r="F47" s="46"/>
      <c r="G47" s="46"/>
      <c r="H47" s="46"/>
      <c r="I47" s="46"/>
      <c r="J47" s="46"/>
      <c r="K47" s="46"/>
      <c r="L47" s="46"/>
      <c r="M47" s="47"/>
      <c r="N47" s="48">
        <v>900</v>
      </c>
      <c r="O47" s="49"/>
      <c r="P47" s="49"/>
      <c r="Q47" s="49"/>
      <c r="R47" s="49"/>
      <c r="S47" s="49"/>
      <c r="T47" s="50"/>
      <c r="U47" s="51"/>
      <c r="V47" s="43"/>
      <c r="W47" s="43"/>
      <c r="X47" s="43"/>
      <c r="Y47" s="43"/>
      <c r="Z47" s="44"/>
      <c r="AA47" s="51"/>
      <c r="AB47" s="43"/>
      <c r="AC47" s="43"/>
      <c r="AD47" s="43"/>
      <c r="AE47" s="52"/>
      <c r="AF47" s="53"/>
      <c r="AG47" s="43"/>
      <c r="AH47" s="43"/>
      <c r="AI47" s="43"/>
      <c r="AJ47" s="44"/>
      <c r="AK47" s="112">
        <f t="shared" si="0"/>
        <v>0</v>
      </c>
      <c r="AL47" s="113"/>
      <c r="AM47" s="113"/>
      <c r="AN47" s="113"/>
      <c r="AO47" s="113"/>
      <c r="AP47" s="113"/>
      <c r="AQ47" s="114"/>
    </row>
    <row r="48" spans="3:55" ht="20.100000000000001" customHeight="1" x14ac:dyDescent="0.2">
      <c r="C48" s="45" t="s">
        <v>43</v>
      </c>
      <c r="D48" s="46"/>
      <c r="E48" s="46"/>
      <c r="F48" s="46"/>
      <c r="G48" s="46"/>
      <c r="H48" s="46"/>
      <c r="I48" s="46"/>
      <c r="J48" s="46"/>
      <c r="K48" s="46"/>
      <c r="L48" s="46"/>
      <c r="M48" s="47"/>
      <c r="N48" s="48">
        <v>900</v>
      </c>
      <c r="O48" s="49"/>
      <c r="P48" s="49"/>
      <c r="Q48" s="49"/>
      <c r="R48" s="49"/>
      <c r="S48" s="49"/>
      <c r="T48" s="50"/>
      <c r="U48" s="51"/>
      <c r="V48" s="43"/>
      <c r="W48" s="43"/>
      <c r="X48" s="43"/>
      <c r="Y48" s="43"/>
      <c r="Z48" s="44"/>
      <c r="AA48" s="51"/>
      <c r="AB48" s="43"/>
      <c r="AC48" s="43"/>
      <c r="AD48" s="43"/>
      <c r="AE48" s="52"/>
      <c r="AF48" s="53"/>
      <c r="AG48" s="43"/>
      <c r="AH48" s="43"/>
      <c r="AI48" s="43"/>
      <c r="AJ48" s="44"/>
      <c r="AK48" s="112">
        <f t="shared" si="0"/>
        <v>0</v>
      </c>
      <c r="AL48" s="113"/>
      <c r="AM48" s="113"/>
      <c r="AN48" s="113"/>
      <c r="AO48" s="113"/>
      <c r="AP48" s="113"/>
      <c r="AQ48" s="114"/>
    </row>
    <row r="49" spans="3:46" ht="20.100000000000001" customHeight="1" x14ac:dyDescent="0.2">
      <c r="C49" s="45" t="s">
        <v>63</v>
      </c>
      <c r="D49" s="46"/>
      <c r="E49" s="46"/>
      <c r="F49" s="46"/>
      <c r="G49" s="46"/>
      <c r="H49" s="46"/>
      <c r="I49" s="46"/>
      <c r="J49" s="46"/>
      <c r="K49" s="46"/>
      <c r="L49" s="46"/>
      <c r="M49" s="47"/>
      <c r="N49" s="48">
        <v>600</v>
      </c>
      <c r="O49" s="49"/>
      <c r="P49" s="49"/>
      <c r="Q49" s="49"/>
      <c r="R49" s="49"/>
      <c r="S49" s="49"/>
      <c r="T49" s="50"/>
      <c r="U49" s="51"/>
      <c r="V49" s="43"/>
      <c r="W49" s="43"/>
      <c r="X49" s="43"/>
      <c r="Y49" s="43"/>
      <c r="Z49" s="44"/>
      <c r="AA49" s="51"/>
      <c r="AB49" s="43"/>
      <c r="AC49" s="43"/>
      <c r="AD49" s="43"/>
      <c r="AE49" s="52"/>
      <c r="AF49" s="53"/>
      <c r="AG49" s="43"/>
      <c r="AH49" s="43"/>
      <c r="AI49" s="43"/>
      <c r="AJ49" s="44"/>
      <c r="AK49" s="112">
        <f t="shared" si="0"/>
        <v>0</v>
      </c>
      <c r="AL49" s="113"/>
      <c r="AM49" s="113"/>
      <c r="AN49" s="113"/>
      <c r="AO49" s="113"/>
      <c r="AP49" s="113"/>
      <c r="AQ49" s="114"/>
    </row>
    <row r="50" spans="3:46" ht="20.100000000000001" customHeight="1" thickBot="1" x14ac:dyDescent="0.25"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2"/>
      <c r="N50" s="63"/>
      <c r="O50" s="64"/>
      <c r="P50" s="64"/>
      <c r="Q50" s="64"/>
      <c r="R50" s="64"/>
      <c r="S50" s="64"/>
      <c r="T50" s="65"/>
      <c r="U50" s="51"/>
      <c r="V50" s="43"/>
      <c r="W50" s="43"/>
      <c r="X50" s="43"/>
      <c r="Y50" s="43"/>
      <c r="Z50" s="44"/>
      <c r="AA50" s="51"/>
      <c r="AB50" s="43"/>
      <c r="AC50" s="43"/>
      <c r="AD50" s="43"/>
      <c r="AE50" s="52"/>
      <c r="AF50" s="53"/>
      <c r="AG50" s="43"/>
      <c r="AH50" s="43"/>
      <c r="AI50" s="43"/>
      <c r="AJ50" s="44"/>
      <c r="AK50" s="112">
        <f t="shared" si="0"/>
        <v>0</v>
      </c>
      <c r="AL50" s="113"/>
      <c r="AM50" s="113"/>
      <c r="AN50" s="113"/>
      <c r="AO50" s="113"/>
      <c r="AP50" s="113"/>
      <c r="AQ50" s="114"/>
    </row>
    <row r="51" spans="3:46" ht="21.95" customHeight="1" thickBot="1" x14ac:dyDescent="0.25">
      <c r="U51" s="57" t="s">
        <v>61</v>
      </c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K51" s="115">
        <f>SUM(AJ40:AQ50)</f>
        <v>0</v>
      </c>
      <c r="AL51" s="116"/>
      <c r="AM51" s="116"/>
      <c r="AN51" s="116"/>
      <c r="AO51" s="116"/>
      <c r="AP51" s="116"/>
      <c r="AQ51" s="117"/>
    </row>
    <row r="52" spans="3:46" ht="12.75" customHeight="1" x14ac:dyDescent="0.2"/>
    <row r="53" spans="3:46" ht="12.75" customHeight="1" x14ac:dyDescent="0.2">
      <c r="R53" s="28" t="s">
        <v>62</v>
      </c>
      <c r="S53" s="118">
        <v>100</v>
      </c>
      <c r="T53" s="119"/>
      <c r="U53" s="119"/>
      <c r="V53" s="119"/>
      <c r="W53" s="119"/>
      <c r="X53" s="120" t="str">
        <f>IF(OR(J57=1,J57=2,J57=3,J57=4,J57=5,J57=6,J57=7,J57=8,J57=9,J57=10,J57=11,J57=12),,"You must enter the term (integer number of years up to 12)!")&amp;IF(OR(AF40&gt;AA40,AF41&gt;AA41,AF42&gt;AA42,AF43&gt;AA43,AF44&gt;AA44,AF45&gt;AA45,AF46&gt;AA46,AF47&gt;AA47,AF48&gt;AA48,AF49&gt;AA49,AF50&gt;AA50,),"The number of borrowable licenses must be lower than the number of simultaneous users on the network","")</f>
        <v>You must enter the term (integer number of years up to 12)!</v>
      </c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</row>
    <row r="54" spans="3:46" ht="12.75" customHeight="1" x14ac:dyDescent="0.2"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</row>
    <row r="55" spans="3:46" ht="12.75" customHeight="1" x14ac:dyDescent="0.2"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</row>
    <row r="56" spans="3:46" ht="9.9499999999999993" customHeight="1" x14ac:dyDescent="0.2"/>
    <row r="57" spans="3:46" ht="21.95" customHeight="1" x14ac:dyDescent="0.2">
      <c r="C57" s="29" t="s">
        <v>49</v>
      </c>
      <c r="D57" s="30"/>
      <c r="E57" s="30"/>
      <c r="F57" s="30"/>
      <c r="G57" s="30"/>
      <c r="H57" s="30"/>
      <c r="I57" s="30"/>
      <c r="J57" s="54"/>
      <c r="K57" s="55"/>
      <c r="L57" s="55"/>
      <c r="M57" s="56"/>
      <c r="N57" s="30" t="s">
        <v>50</v>
      </c>
      <c r="O57" s="30"/>
      <c r="P57" s="30"/>
      <c r="Q57" s="30"/>
      <c r="S57" s="31"/>
      <c r="W57" s="29" t="s">
        <v>51</v>
      </c>
      <c r="X57" s="32"/>
      <c r="Y57" s="30"/>
      <c r="Z57" s="30"/>
      <c r="AA57" s="30"/>
      <c r="AB57" s="30"/>
      <c r="AC57" s="30"/>
      <c r="AD57" s="30"/>
      <c r="AE57" s="33"/>
      <c r="AF57" s="34">
        <f>J57*AK51</f>
        <v>0</v>
      </c>
      <c r="AG57" s="35"/>
      <c r="AH57" s="35"/>
      <c r="AI57" s="35"/>
      <c r="AJ57" s="35"/>
      <c r="AK57" s="36"/>
      <c r="AL57" s="29" t="s">
        <v>52</v>
      </c>
      <c r="AM57" s="30"/>
      <c r="AN57" s="30"/>
      <c r="AO57" s="30"/>
      <c r="AP57" s="30"/>
      <c r="AQ57" s="37"/>
    </row>
    <row r="58" spans="3:46" ht="6" customHeight="1" x14ac:dyDescent="0.2"/>
    <row r="59" spans="3:46" ht="18" customHeight="1" x14ac:dyDescent="0.2">
      <c r="C59" s="29" t="s">
        <v>65</v>
      </c>
      <c r="D59" s="30"/>
      <c r="E59" s="30"/>
      <c r="F59" s="30"/>
      <c r="G59" s="32"/>
      <c r="H59" s="30"/>
      <c r="I59" s="30"/>
      <c r="J59" s="30"/>
      <c r="K59" s="30"/>
      <c r="L59" s="30"/>
      <c r="M59" s="30"/>
      <c r="N59" s="42"/>
      <c r="O59" s="43"/>
      <c r="P59" s="43"/>
      <c r="Q59" s="43"/>
      <c r="R59" s="43"/>
      <c r="S59" s="43"/>
      <c r="T59" s="43"/>
      <c r="U59" s="44"/>
    </row>
    <row r="61" spans="3:46" x14ac:dyDescent="0.2">
      <c r="C61" t="s">
        <v>20</v>
      </c>
      <c r="X61" t="s">
        <v>9</v>
      </c>
    </row>
    <row r="63" spans="3:46" x14ac:dyDescent="0.2">
      <c r="C63" t="s">
        <v>8</v>
      </c>
      <c r="G63" s="14" t="s">
        <v>5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3"/>
      <c r="U63" s="3"/>
      <c r="V63" s="3"/>
      <c r="X63" t="s">
        <v>8</v>
      </c>
      <c r="AB63" s="14" t="s">
        <v>5</v>
      </c>
      <c r="AC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3"/>
      <c r="AR63" s="3"/>
      <c r="AS63" s="3"/>
      <c r="AT63" s="3"/>
    </row>
  </sheetData>
  <sheetProtection algorithmName="SHA-512" hashValue="cA4nLAiXqkqsopCk3B4955Ed4QE1bXZYF8z6avtDCr7G5203jeZyJr1e01/+8p1Hc/tA0cIPyKu+8aL3Z4fKCw==" saltValue="gg96ET1ljulb/8riG7LtMg==" spinCount="100000" sheet="1"/>
  <mergeCells count="101">
    <mergeCell ref="AK50:AQ50"/>
    <mergeCell ref="AK51:AQ51"/>
    <mergeCell ref="S53:W53"/>
    <mergeCell ref="X53:AQ55"/>
    <mergeCell ref="U48:Z48"/>
    <mergeCell ref="AA48:AE48"/>
    <mergeCell ref="AF48:AJ48"/>
    <mergeCell ref="AK48:AQ48"/>
    <mergeCell ref="AK49:AQ49"/>
    <mergeCell ref="AA45:AE45"/>
    <mergeCell ref="AF45:AJ45"/>
    <mergeCell ref="AK45:AQ45"/>
    <mergeCell ref="U46:Z46"/>
    <mergeCell ref="AA46:AE46"/>
    <mergeCell ref="AF46:AJ46"/>
    <mergeCell ref="AK46:AQ46"/>
    <mergeCell ref="U45:Z45"/>
    <mergeCell ref="U47:Z47"/>
    <mergeCell ref="AA47:AE47"/>
    <mergeCell ref="AF47:AJ47"/>
    <mergeCell ref="AK47:AQ47"/>
    <mergeCell ref="AF42:AJ42"/>
    <mergeCell ref="AK42:AQ42"/>
    <mergeCell ref="AA43:AE43"/>
    <mergeCell ref="AF43:AJ43"/>
    <mergeCell ref="AK43:AQ43"/>
    <mergeCell ref="AA42:AE42"/>
    <mergeCell ref="U44:Z44"/>
    <mergeCell ref="AA44:AE44"/>
    <mergeCell ref="AF44:AJ44"/>
    <mergeCell ref="AK44:AQ44"/>
    <mergeCell ref="U42:Z42"/>
    <mergeCell ref="AA29:AQ29"/>
    <mergeCell ref="C41:M41"/>
    <mergeCell ref="N41:T41"/>
    <mergeCell ref="C38:M39"/>
    <mergeCell ref="N38:T39"/>
    <mergeCell ref="U38:Z39"/>
    <mergeCell ref="AA38:AJ38"/>
    <mergeCell ref="AK38:AQ39"/>
    <mergeCell ref="AA39:AE39"/>
    <mergeCell ref="AF39:AJ39"/>
    <mergeCell ref="AA40:AE40"/>
    <mergeCell ref="AF40:AJ40"/>
    <mergeCell ref="AK40:AQ40"/>
    <mergeCell ref="U41:Z41"/>
    <mergeCell ref="AA41:AE41"/>
    <mergeCell ref="AF41:AJ41"/>
    <mergeCell ref="AK41:AQ41"/>
    <mergeCell ref="U40:Z40"/>
    <mergeCell ref="U43:Z43"/>
    <mergeCell ref="AL1:AQ1"/>
    <mergeCell ref="C37:AQ37"/>
    <mergeCell ref="C9:AQ9"/>
    <mergeCell ref="C11:AQ11"/>
    <mergeCell ref="C13:AQ13"/>
    <mergeCell ref="G33:V33"/>
    <mergeCell ref="AA33:AQ33"/>
    <mergeCell ref="C15:AQ15"/>
    <mergeCell ref="Y10:AE10"/>
    <mergeCell ref="K17:AQ17"/>
    <mergeCell ref="H19:AQ19"/>
    <mergeCell ref="E35:L35"/>
    <mergeCell ref="P35:W35"/>
    <mergeCell ref="AB35:AQ35"/>
    <mergeCell ref="C31:AQ31"/>
    <mergeCell ref="G21:AQ21"/>
    <mergeCell ref="G23:AQ23"/>
    <mergeCell ref="G27:V27"/>
    <mergeCell ref="I29:V29"/>
    <mergeCell ref="G25:AQ25"/>
    <mergeCell ref="C40:M40"/>
    <mergeCell ref="N40:T40"/>
    <mergeCell ref="AC27:AQ27"/>
    <mergeCell ref="C45:M45"/>
    <mergeCell ref="N45:T45"/>
    <mergeCell ref="C48:M48"/>
    <mergeCell ref="N48:T48"/>
    <mergeCell ref="C47:M47"/>
    <mergeCell ref="N47:T47"/>
    <mergeCell ref="C43:M43"/>
    <mergeCell ref="N43:T43"/>
    <mergeCell ref="C42:M42"/>
    <mergeCell ref="N42:T42"/>
    <mergeCell ref="N44:T44"/>
    <mergeCell ref="C44:M44"/>
    <mergeCell ref="N59:U59"/>
    <mergeCell ref="C49:M49"/>
    <mergeCell ref="N49:T49"/>
    <mergeCell ref="U49:Z49"/>
    <mergeCell ref="AA49:AE49"/>
    <mergeCell ref="AF49:AJ49"/>
    <mergeCell ref="J57:M57"/>
    <mergeCell ref="U51:AJ51"/>
    <mergeCell ref="C46:M46"/>
    <mergeCell ref="N46:T46"/>
    <mergeCell ref="C50:M50"/>
    <mergeCell ref="N50:T50"/>
    <mergeCell ref="U50:Z50"/>
    <mergeCell ref="AA50:AE50"/>
    <mergeCell ref="AF50:AJ50"/>
  </mergeCells>
  <phoneticPr fontId="0" type="noConversion"/>
  <conditionalFormatting sqref="AI39:AI50 AK40:AK51">
    <cfRule type="cellIs" priority="4" stopIfTrue="1" operator="greaterThan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9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AQ72"/>
  <sheetViews>
    <sheetView showGridLines="0" showRowColHeaders="0" showZeros="0" workbookViewId="0">
      <selection activeCell="G5" sqref="G5"/>
    </sheetView>
  </sheetViews>
  <sheetFormatPr baseColWidth="10" defaultColWidth="2.7109375" defaultRowHeight="12.75" x14ac:dyDescent="0.2"/>
  <sheetData>
    <row r="1" spans="2:43" x14ac:dyDescent="0.2">
      <c r="AL1" s="122">
        <f>'Page 1'!AL1:AQ1</f>
        <v>42401</v>
      </c>
      <c r="AM1" s="123"/>
      <c r="AN1" s="123"/>
      <c r="AO1" s="123"/>
      <c r="AP1" s="123"/>
      <c r="AQ1" s="123"/>
    </row>
    <row r="5" spans="2:43" ht="18" x14ac:dyDescent="0.25">
      <c r="G5" s="41" t="s">
        <v>68</v>
      </c>
    </row>
    <row r="9" spans="2:43" ht="15" x14ac:dyDescent="0.25">
      <c r="B9" s="2"/>
      <c r="C9" s="71" t="str">
        <f>'Page 1'!C9:AQ9</f>
        <v>Software license agreement for academic research purposes (fixed-term)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</row>
    <row r="10" spans="2:43" ht="15" x14ac:dyDescent="0.25"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2"/>
      <c r="X10" s="21" t="s">
        <v>45</v>
      </c>
      <c r="Y10" s="78">
        <f ca="1">'Page 1'!Y10</f>
        <v>28282</v>
      </c>
      <c r="Z10" s="78"/>
      <c r="AA10" s="78"/>
      <c r="AB10" s="78"/>
      <c r="AC10" s="78"/>
      <c r="AD10" s="78"/>
      <c r="AE10" s="78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2:43" ht="15" x14ac:dyDescent="0.25">
      <c r="B11" s="2"/>
      <c r="C11" s="71" t="s">
        <v>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</row>
    <row r="12" spans="2:4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5" spans="2:43" ht="12.75" customHeight="1" x14ac:dyDescent="0.2">
      <c r="D15" s="1" t="s">
        <v>10</v>
      </c>
      <c r="H15" s="126" t="str">
        <f>Name &amp; CHAR(10) &amp; Dpt &amp; CHAR(10) &amp; Address &amp; CHAR(10) &amp; Address2 &amp; CHAR(10) &amp; Address3 &amp; CHAR(10) &amp; ZipCode &amp; " " &amp; City &amp; IF(State=""," ", " ("&amp; State &amp;")")&amp; CHAR(10) &amp; Country</f>
        <v xml:space="preserve">
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</row>
    <row r="16" spans="2:43" x14ac:dyDescent="0.2"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</row>
    <row r="17" spans="4:43" x14ac:dyDescent="0.2"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</row>
    <row r="18" spans="4:43" x14ac:dyDescent="0.2"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</row>
    <row r="19" spans="4:43" x14ac:dyDescent="0.2"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</row>
    <row r="20" spans="4:43" x14ac:dyDescent="0.2"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</row>
    <row r="21" spans="4:43" x14ac:dyDescent="0.2"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</row>
    <row r="22" spans="4:43" x14ac:dyDescent="0.2"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</row>
    <row r="23" spans="4:43" x14ac:dyDescent="0.2">
      <c r="H23" s="124" t="s">
        <v>12</v>
      </c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</row>
    <row r="26" spans="4:43" ht="12.75" customHeight="1" x14ac:dyDescent="0.2">
      <c r="D26" s="1" t="s">
        <v>11</v>
      </c>
      <c r="H26" s="127" t="s">
        <v>69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</row>
    <row r="27" spans="4:43" x14ac:dyDescent="0.2"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</row>
    <row r="28" spans="4:43" x14ac:dyDescent="0.2"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</row>
    <row r="29" spans="4:43" x14ac:dyDescent="0.2">
      <c r="H29" s="124" t="s">
        <v>13</v>
      </c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</row>
    <row r="32" spans="4:43" x14ac:dyDescent="0.2">
      <c r="D32" s="1" t="s">
        <v>14</v>
      </c>
    </row>
    <row r="33" spans="4:43" ht="8.1" customHeight="1" x14ac:dyDescent="0.2"/>
    <row r="34" spans="4:43" ht="12.75" customHeight="1" x14ac:dyDescent="0.2">
      <c r="D34" s="24" t="s">
        <v>53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4:43" x14ac:dyDescent="0.2">
      <c r="D35" s="24" t="s">
        <v>54</v>
      </c>
      <c r="E35" s="24"/>
      <c r="F35" s="24"/>
      <c r="G35" s="24"/>
      <c r="H35" s="24"/>
      <c r="I35" s="24"/>
      <c r="J35" s="24"/>
      <c r="K35" s="24"/>
      <c r="L35" s="24"/>
      <c r="M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AC35" s="11" t="str">
        <f>IF('Page 1'!J57=1,"one (1) year.","") &amp; IF('Page 1'!J57=2,"two (2) years.","") &amp; IF('Page 1'!J57=3,"three (3) years.","") &amp; IF('Page 1'!J57=4,"four (4) years.","") &amp; IF('Page 1'!J57=5,"five (5) years.","") &amp; IF('Page 1'!J57=6,"six (6) years.","") &amp; IF('Page 1'!J57=7,"seven (7) years.","") &amp; IF('Page 1'!J57=8,"eight (8) years.","") &amp; IF('Page 1'!J57=9,"nine (9) years.","") &amp; IF('Page 1'!J57=10,"ten (10) years.","") &amp; IF('Page 1'!J57=11,"eleven (11) years.","") &amp; IF('Page 1'!J57=12,"twelve (12) years.","")</f>
        <v/>
      </c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4:43" ht="8.1" customHeight="1" x14ac:dyDescent="0.2"/>
    <row r="37" spans="4:43" x14ac:dyDescent="0.2">
      <c r="D37" s="125" t="s">
        <v>46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</row>
    <row r="38" spans="4:43" x14ac:dyDescent="0.2"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</row>
    <row r="39" spans="4:43" ht="8.1" customHeight="1" x14ac:dyDescent="0.2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4:43" x14ac:dyDescent="0.2">
      <c r="D40" s="125" t="s">
        <v>47</v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</row>
    <row r="41" spans="4:43" ht="8.1" customHeight="1" x14ac:dyDescent="0.2"/>
    <row r="42" spans="4:43" x14ac:dyDescent="0.2">
      <c r="D42" s="124" t="s">
        <v>55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</row>
    <row r="43" spans="4:43" x14ac:dyDescent="0.2">
      <c r="D43" t="s">
        <v>56</v>
      </c>
      <c r="T43" s="131">
        <f>'Page 1'!AF57</f>
        <v>0</v>
      </c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</row>
    <row r="44" spans="4:43" ht="8.1" customHeight="1" x14ac:dyDescent="0.2"/>
    <row r="45" spans="4:43" x14ac:dyDescent="0.2">
      <c r="D45" s="125" t="s">
        <v>48</v>
      </c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</row>
    <row r="46" spans="4:43" x14ac:dyDescent="0.2"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</row>
    <row r="50" spans="4:43" x14ac:dyDescent="0.2">
      <c r="D50" s="1" t="s">
        <v>15</v>
      </c>
    </row>
    <row r="51" spans="4:43" ht="5.0999999999999996" customHeight="1" x14ac:dyDescent="0.2"/>
    <row r="52" spans="4:43" x14ac:dyDescent="0.2">
      <c r="E52" t="s">
        <v>16</v>
      </c>
      <c r="H52" s="129" t="str">
        <f>FirstName &amp;" "&amp; LastName</f>
        <v xml:space="preserve"> </v>
      </c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</row>
    <row r="53" spans="4:43" ht="3" customHeight="1" x14ac:dyDescent="0.2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3"/>
      <c r="V53" s="3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4:43" x14ac:dyDescent="0.2">
      <c r="E54" t="s">
        <v>17</v>
      </c>
      <c r="G54" s="3"/>
      <c r="H54" s="130">
        <f>Tel</f>
        <v>0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3"/>
      <c r="U54" s="3"/>
      <c r="V54" s="3"/>
      <c r="W54" s="3"/>
    </row>
    <row r="55" spans="4:43" ht="3" customHeight="1" x14ac:dyDescent="0.2">
      <c r="G55" s="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3"/>
      <c r="U55" s="3"/>
      <c r="V55" s="3"/>
      <c r="W55" s="3"/>
    </row>
    <row r="56" spans="4:43" x14ac:dyDescent="0.2">
      <c r="E56" t="s">
        <v>18</v>
      </c>
      <c r="G56" s="3"/>
      <c r="H56" s="130">
        <f>Fax</f>
        <v>0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3"/>
      <c r="U56" s="3"/>
      <c r="V56" s="3"/>
      <c r="W56" s="3"/>
    </row>
    <row r="57" spans="4:43" ht="3" customHeight="1" x14ac:dyDescent="0.2">
      <c r="G57" s="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3"/>
      <c r="U57" s="3"/>
      <c r="V57" s="3"/>
      <c r="W57" s="3"/>
    </row>
    <row r="58" spans="4:43" x14ac:dyDescent="0.2">
      <c r="E58" t="s">
        <v>19</v>
      </c>
      <c r="K58" s="129">
        <f>Email</f>
        <v>0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</row>
    <row r="59" spans="4:43" x14ac:dyDescent="0.2"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4:43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4:43" x14ac:dyDescent="0.2">
      <c r="D61" s="8" t="s">
        <v>66</v>
      </c>
    </row>
    <row r="64" spans="4:43" x14ac:dyDescent="0.2">
      <c r="E64" t="s">
        <v>20</v>
      </c>
      <c r="Z64" t="s">
        <v>9</v>
      </c>
    </row>
    <row r="66" spans="5:26" x14ac:dyDescent="0.2">
      <c r="E66" s="13" t="s">
        <v>21</v>
      </c>
      <c r="Z66" s="16" t="s">
        <v>21</v>
      </c>
    </row>
    <row r="67" spans="5:26" x14ac:dyDescent="0.2">
      <c r="Z67" s="16"/>
    </row>
    <row r="68" spans="5:26" x14ac:dyDescent="0.2">
      <c r="E68" s="13" t="s">
        <v>23</v>
      </c>
      <c r="Z68" s="16" t="s">
        <v>23</v>
      </c>
    </row>
    <row r="69" spans="5:26" x14ac:dyDescent="0.2">
      <c r="Z69" s="16"/>
    </row>
    <row r="70" spans="5:26" x14ac:dyDescent="0.2">
      <c r="E70" s="13" t="s">
        <v>22</v>
      </c>
      <c r="Z70" s="16" t="s">
        <v>22</v>
      </c>
    </row>
    <row r="71" spans="5:26" x14ac:dyDescent="0.2">
      <c r="Z71" s="16"/>
    </row>
    <row r="72" spans="5:26" x14ac:dyDescent="0.2">
      <c r="E72" s="13" t="s">
        <v>24</v>
      </c>
      <c r="Z72" s="16" t="s">
        <v>24</v>
      </c>
    </row>
  </sheetData>
  <sheetProtection algorithmName="SHA-512" hashValue="W5zQ7me1SLjFvSRnlqIauVsbbrG2h9RwmJ/9X1objH2MuRJalln7c40DYUHVl2yD4CL+P4u3rZeyf+zuzuwslA==" saltValue="FN2oByn8ced6pFpvBQ7t4A==" spinCount="100000" sheet="1" selectLockedCells="1"/>
  <mergeCells count="17">
    <mergeCell ref="H52:AQ52"/>
    <mergeCell ref="K58:AQ58"/>
    <mergeCell ref="H54:S54"/>
    <mergeCell ref="H56:S56"/>
    <mergeCell ref="D40:AQ40"/>
    <mergeCell ref="D45:AQ46"/>
    <mergeCell ref="D42:AQ42"/>
    <mergeCell ref="T43:AF43"/>
    <mergeCell ref="AL1:AQ1"/>
    <mergeCell ref="H29:AQ29"/>
    <mergeCell ref="D37:AQ38"/>
    <mergeCell ref="C9:AQ9"/>
    <mergeCell ref="C11:AQ11"/>
    <mergeCell ref="H15:AQ22"/>
    <mergeCell ref="H26:AQ28"/>
    <mergeCell ref="H23:AQ23"/>
    <mergeCell ref="Y10:AE10"/>
  </mergeCells>
  <phoneticPr fontId="0" type="noConversion"/>
  <pageMargins left="0.27559055118110237" right="0.27559055118110237" top="0.39370078740157483" bottom="0.39370078740157483" header="0" footer="0"/>
  <pageSetup paperSize="9" scale="9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E88"/>
  <sheetViews>
    <sheetView showGridLines="0" showRowColHeaders="0" showZeros="0" workbookViewId="0">
      <selection activeCell="R53" sqref="R53"/>
    </sheetView>
  </sheetViews>
  <sheetFormatPr baseColWidth="10" defaultRowHeight="12.75" x14ac:dyDescent="0.2"/>
  <cols>
    <col min="1" max="190" width="2.7109375" customWidth="1"/>
  </cols>
  <sheetData>
    <row r="1" spans="4:57" ht="15.75" x14ac:dyDescent="0.25">
      <c r="D1" s="2"/>
      <c r="F1" s="133" t="str">
        <f>'Page 1'!C9</f>
        <v>Software license agreement for academic research purposes (fixed-term)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122">
        <f>'Page 1'!AL1</f>
        <v>42401</v>
      </c>
      <c r="AX1" s="123"/>
      <c r="AY1" s="123"/>
      <c r="AZ1" s="123"/>
      <c r="BA1" s="123"/>
      <c r="BB1" s="15"/>
      <c r="BC1" s="15"/>
      <c r="BD1" s="15"/>
      <c r="BE1" s="15"/>
    </row>
    <row r="2" spans="4:57" ht="15.75" x14ac:dyDescent="0.25">
      <c r="D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B2" s="23" t="s">
        <v>45</v>
      </c>
      <c r="AC2" s="134">
        <f ca="1">'Page 1'!Y10</f>
        <v>28282</v>
      </c>
      <c r="AD2" s="134"/>
      <c r="AE2" s="134"/>
      <c r="AF2" s="134"/>
      <c r="AG2" s="134"/>
      <c r="AH2" s="134"/>
      <c r="AI2" s="134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18"/>
      <c r="AX2" s="19"/>
      <c r="AY2" s="19"/>
      <c r="AZ2" s="19"/>
      <c r="BA2" s="19"/>
      <c r="BB2" s="15"/>
      <c r="BC2" s="15"/>
      <c r="BD2" s="15"/>
      <c r="BE2" s="15"/>
    </row>
    <row r="3" spans="4:57" ht="15.75" x14ac:dyDescent="0.25">
      <c r="D3" s="2"/>
      <c r="F3" s="133" t="s">
        <v>7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</row>
    <row r="84" spans="2:34" x14ac:dyDescent="0.2">
      <c r="AF84" s="14"/>
    </row>
    <row r="85" spans="2:34" x14ac:dyDescent="0.2">
      <c r="B85" t="s">
        <v>20</v>
      </c>
      <c r="AD85" t="s">
        <v>9</v>
      </c>
    </row>
    <row r="87" spans="2:34" x14ac:dyDescent="0.2">
      <c r="B87" t="s">
        <v>8</v>
      </c>
      <c r="F87" s="14" t="s">
        <v>5</v>
      </c>
      <c r="AD87" t="s">
        <v>8</v>
      </c>
      <c r="AH87" s="14" t="s">
        <v>5</v>
      </c>
    </row>
    <row r="88" spans="2:34" x14ac:dyDescent="0.2">
      <c r="L88" s="14"/>
      <c r="M88" s="14"/>
      <c r="N88" s="14"/>
      <c r="O88" s="14"/>
    </row>
  </sheetData>
  <sheetProtection password="D205" sheet="1"/>
  <mergeCells count="4">
    <mergeCell ref="F3:AV3"/>
    <mergeCell ref="AW1:BA1"/>
    <mergeCell ref="F1:AV1"/>
    <mergeCell ref="AC2:AI2"/>
  </mergeCells>
  <phoneticPr fontId="0" type="noConversion"/>
  <printOptions horizontalCentered="1"/>
  <pageMargins left="0.27559055118110237" right="0.27559055118110237" top="0.39370078740157483" bottom="0.39370078740157483" header="0" footer="0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20</vt:i4>
      </vt:variant>
    </vt:vector>
  </HeadingPairs>
  <TitlesOfParts>
    <vt:vector size="23" baseType="lpstr">
      <vt:lpstr>Page 1</vt:lpstr>
      <vt:lpstr>Page 2</vt:lpstr>
      <vt:lpstr>Page 3</vt:lpstr>
      <vt:lpstr>Address</vt:lpstr>
      <vt:lpstr>Address1</vt:lpstr>
      <vt:lpstr>Address2</vt:lpstr>
      <vt:lpstr>Address3</vt:lpstr>
      <vt:lpstr>Addresse</vt:lpstr>
      <vt:lpstr>City</vt:lpstr>
      <vt:lpstr>Country</vt:lpstr>
      <vt:lpstr>Dpt</vt:lpstr>
      <vt:lpstr>Email</vt:lpstr>
      <vt:lpstr>Fax</vt:lpstr>
      <vt:lpstr>FirstName</vt:lpstr>
      <vt:lpstr>LastName</vt:lpstr>
      <vt:lpstr>Name</vt:lpstr>
      <vt:lpstr>'Page 3'!OLE_LINK6</vt:lpstr>
      <vt:lpstr>State</vt:lpstr>
      <vt:lpstr>Tel</vt:lpstr>
      <vt:lpstr>Total</vt:lpstr>
      <vt:lpstr>ZipCode</vt:lpstr>
      <vt:lpstr>'Page 1'!Zone_d_impression</vt:lpstr>
      <vt:lpstr>'Page 2'!Zone_d_impression</vt:lpstr>
    </vt:vector>
  </TitlesOfParts>
  <Company>ProSim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Castelain</dc:creator>
  <cp:lastModifiedBy>Isabelle Girard</cp:lastModifiedBy>
  <cp:lastPrinted>2014-07-31T07:32:34Z</cp:lastPrinted>
  <dcterms:created xsi:type="dcterms:W3CDTF">2005-07-01T07:51:44Z</dcterms:created>
  <dcterms:modified xsi:type="dcterms:W3CDTF">2024-01-18T14:42:44Z</dcterms:modified>
</cp:coreProperties>
</file>