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chiers\Documents commerciaux\01 - Contrats- Agreements\Universitaires\Anglais\Conventions téléchargeables\Version Janvier 2024\"/>
    </mc:Choice>
  </mc:AlternateContent>
  <xr:revisionPtr revIDLastSave="0" documentId="13_ncr:1_{B16786E8-6190-47F6-8283-BDC79FD9814A}" xr6:coauthVersionLast="47" xr6:coauthVersionMax="47" xr10:uidLastSave="{00000000-0000-0000-0000-000000000000}"/>
  <workbookProtection workbookPassword="D205" lockStructure="1"/>
  <bookViews>
    <workbookView xWindow="-120" yWindow="-120" windowWidth="29040" windowHeight="15840" xr2:uid="{00000000-000D-0000-FFFF-FFFF00000000}"/>
  </bookViews>
  <sheets>
    <sheet name="Page 1" sheetId="1" r:id="rId1"/>
    <sheet name="Page 2" sheetId="2" r:id="rId2"/>
    <sheet name="Page 3" sheetId="8" r:id="rId3"/>
  </sheets>
  <definedNames>
    <definedName name="Address">'Page 1'!$G$20</definedName>
    <definedName name="Address1">'Page 1'!$G$20</definedName>
    <definedName name="Address2">'Page 1'!$G$22</definedName>
    <definedName name="Address3">'Page 1'!$G$24</definedName>
    <definedName name="Addresse">'Page 1'!$G$22</definedName>
    <definedName name="City">'Page 1'!$G$26</definedName>
    <definedName name="Country">'Page 1'!$AA$28</definedName>
    <definedName name="Dpt">'Page 1'!$H$18</definedName>
    <definedName name="Email">'Page 1'!$AB$35</definedName>
    <definedName name="Fax">'Page 1'!$P$35</definedName>
    <definedName name="FirstName">'Page 1'!$G$33</definedName>
    <definedName name="LastName">'Page 1'!$AA$33</definedName>
    <definedName name="Name">'Page 1'!$K$16</definedName>
    <definedName name="OLE_LINK6" localSheetId="2">'Page 3'!$AN$27</definedName>
    <definedName name="State">'Page 1'!$I$28</definedName>
    <definedName name="Tel">'Page 1'!$E$35</definedName>
    <definedName name="Total">'Page 1'!$AI$47</definedName>
    <definedName name="Total2">'Page 1'!$AL$47</definedName>
    <definedName name="ZipCode">'Page 1'!$AC$26</definedName>
    <definedName name="_xlnm.Print_Area" localSheetId="0">'Page 1'!$C$1:$AQ$63</definedName>
    <definedName name="_xlnm.Print_Area" localSheetId="1">'Page 2'!$C$1:$AQ$73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0" i="1" l="1"/>
  <c r="AL46" i="1"/>
  <c r="AC35" i="2"/>
  <c r="AL47" i="1"/>
  <c r="AL45" i="1"/>
  <c r="AL44" i="1"/>
  <c r="AL43" i="1"/>
  <c r="AL42" i="1"/>
  <c r="AL41" i="1"/>
  <c r="AL48" i="1" s="1"/>
  <c r="AF55" i="1" s="1"/>
  <c r="T42" i="2" s="1"/>
  <c r="X9" i="1"/>
  <c r="AC2" i="8" s="1"/>
  <c r="AL1" i="2"/>
  <c r="C9" i="2"/>
  <c r="F1" i="8" s="1"/>
  <c r="H15" i="2"/>
  <c r="I51" i="2"/>
  <c r="I53" i="2"/>
  <c r="I55" i="2"/>
  <c r="L57" i="2"/>
  <c r="AX1" i="8"/>
  <c r="Y10" i="2" l="1"/>
</calcChain>
</file>

<file path=xl/sharedStrings.xml><?xml version="1.0" encoding="utf-8"?>
<sst xmlns="http://schemas.openxmlformats.org/spreadsheetml/2006/main" count="92" uniqueCount="73">
  <si>
    <t>(Page 1 / 3)</t>
  </si>
  <si>
    <t>Simulis Thermodynamics</t>
  </si>
  <si>
    <t>ProSimPlus</t>
  </si>
  <si>
    <t>BatchColumn</t>
  </si>
  <si>
    <t>BatchReactor</t>
  </si>
  <si>
    <t>..............................................................</t>
  </si>
  <si>
    <t>(Page 2 / 3)</t>
  </si>
  <si>
    <t>(Page 3 / 3)</t>
  </si>
  <si>
    <t>Reference:</t>
  </si>
  <si>
    <t>University or teaching institution</t>
  </si>
  <si>
    <t>Name of the Institution:</t>
  </si>
  <si>
    <t>Department:</t>
  </si>
  <si>
    <t>Address:</t>
  </si>
  <si>
    <t>City:</t>
  </si>
  <si>
    <t>ZIP Code:</t>
  </si>
  <si>
    <t>State or province:</t>
  </si>
  <si>
    <t>Country:</t>
  </si>
  <si>
    <t>Software contact</t>
  </si>
  <si>
    <t>Firstname:</t>
  </si>
  <si>
    <t>Name:</t>
  </si>
  <si>
    <t>Tel.:</t>
  </si>
  <si>
    <t>Fax.:</t>
  </si>
  <si>
    <t>E-mail:</t>
  </si>
  <si>
    <t>Selected licenses</t>
  </si>
  <si>
    <t>Software</t>
  </si>
  <si>
    <t>Number of local licenses</t>
  </si>
  <si>
    <t>Total amount per year</t>
  </si>
  <si>
    <t>Selected term:</t>
  </si>
  <si>
    <t xml:space="preserve"> years</t>
  </si>
  <si>
    <t>Global amount due:</t>
  </si>
  <si>
    <t xml:space="preserve"> Euro (€)</t>
  </si>
  <si>
    <r>
      <t>For T</t>
    </r>
    <r>
      <rPr>
        <sz val="8"/>
        <rFont val="Arial"/>
        <family val="2"/>
      </rPr>
      <t>HE</t>
    </r>
    <r>
      <rPr>
        <sz val="10"/>
        <rFont val="Arial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</rPr>
      <t xml:space="preserve"> (authorized representative)</t>
    </r>
  </si>
  <si>
    <t>Signature:</t>
  </si>
  <si>
    <r>
      <t>For P</t>
    </r>
    <r>
      <rPr>
        <sz val="8"/>
        <rFont val="Arial"/>
        <family val="2"/>
      </rPr>
      <t>RO</t>
    </r>
    <r>
      <rPr>
        <sz val="10"/>
        <rFont val="Arial"/>
      </rPr>
      <t>S</t>
    </r>
    <r>
      <rPr>
        <sz val="8"/>
        <rFont val="Arial"/>
        <family val="2"/>
      </rPr>
      <t>IM</t>
    </r>
  </si>
  <si>
    <t>Between</t>
  </si>
  <si>
    <r>
      <t>herein called: "</t>
    </r>
    <r>
      <rPr>
        <b/>
        <sz val="10"/>
        <rFont val="Arial"/>
        <family val="2"/>
      </rPr>
      <t>T</t>
    </r>
    <r>
      <rPr>
        <b/>
        <sz val="8"/>
        <rFont val="Arial"/>
        <family val="2"/>
      </rPr>
      <t>HE</t>
    </r>
    <r>
      <rPr>
        <b/>
        <sz val="10"/>
        <rFont val="Arial"/>
        <family val="2"/>
      </rPr>
      <t xml:space="preserve"> I</t>
    </r>
    <r>
      <rPr>
        <b/>
        <sz val="8"/>
        <rFont val="Arial"/>
        <family val="2"/>
      </rPr>
      <t>NSTITUTION</t>
    </r>
    <r>
      <rPr>
        <sz val="10"/>
        <rFont val="Arial"/>
      </rPr>
      <t>"</t>
    </r>
  </si>
  <si>
    <t>and</t>
  </si>
  <si>
    <r>
      <t>herein called: "</t>
    </r>
    <r>
      <rPr>
        <b/>
        <sz val="10"/>
        <rFont val="Arial"/>
        <family val="2"/>
      </rPr>
      <t>P</t>
    </r>
    <r>
      <rPr>
        <b/>
        <sz val="8"/>
        <rFont val="Arial"/>
        <family val="2"/>
      </rPr>
      <t>RO</t>
    </r>
    <r>
      <rPr>
        <b/>
        <sz val="10"/>
        <rFont val="Arial"/>
        <family val="2"/>
      </rPr>
      <t>S</t>
    </r>
    <r>
      <rPr>
        <b/>
        <sz val="8"/>
        <rFont val="Arial"/>
        <family val="2"/>
      </rPr>
      <t>IM</t>
    </r>
    <r>
      <rPr>
        <sz val="10"/>
        <rFont val="Arial"/>
      </rPr>
      <t>"</t>
    </r>
  </si>
  <si>
    <t>Main Provisions:</t>
  </si>
  <si>
    <r>
      <t>S</t>
    </r>
    <r>
      <rPr>
        <sz val="8"/>
        <rFont val="Arial"/>
        <family val="2"/>
      </rPr>
      <t>OFTWARE</t>
    </r>
    <r>
      <rPr>
        <sz val="10"/>
        <rFont val="Arial"/>
      </rPr>
      <t>", based on the following terms and conditions (see page 3), for a term of</t>
    </r>
  </si>
  <si>
    <r>
      <t>P</t>
    </r>
    <r>
      <rPr>
        <sz val="8"/>
        <rFont val="Arial"/>
        <family val="2"/>
      </rPr>
      <t>RO</t>
    </r>
    <r>
      <rPr>
        <sz val="10"/>
        <rFont val="Arial"/>
      </rPr>
      <t>S</t>
    </r>
    <r>
      <rPr>
        <sz val="8"/>
        <rFont val="Arial"/>
        <family val="2"/>
      </rPr>
      <t>IM</t>
    </r>
    <r>
      <rPr>
        <sz val="10"/>
        <rFont val="Arial"/>
      </rPr>
      <t xml:space="preserve"> will provide to T</t>
    </r>
    <r>
      <rPr>
        <sz val="8"/>
        <rFont val="Arial"/>
        <family val="2"/>
      </rPr>
      <t>HE</t>
    </r>
    <r>
      <rPr>
        <sz val="10"/>
        <rFont val="Arial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</rPr>
      <t xml:space="preserve"> a license to use the software defined in the previous page (page 1/3), herein called "T</t>
    </r>
    <r>
      <rPr>
        <sz val="8"/>
        <rFont val="Arial"/>
        <family val="2"/>
      </rPr>
      <t>HE</t>
    </r>
    <r>
      <rPr>
        <sz val="10"/>
        <rFont val="Arial"/>
      </rPr>
      <t xml:space="preserve"> </t>
    </r>
  </si>
  <si>
    <r>
      <t>T</t>
    </r>
    <r>
      <rPr>
        <sz val="8"/>
        <rFont val="Arial"/>
        <family val="2"/>
      </rPr>
      <t>HE</t>
    </r>
    <r>
      <rPr>
        <sz val="10"/>
        <rFont val="Arial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</rPr>
      <t xml:space="preserve"> shall use T</t>
    </r>
    <r>
      <rPr>
        <sz val="8"/>
        <rFont val="Arial"/>
        <family val="2"/>
      </rPr>
      <t>HE</t>
    </r>
    <r>
      <rPr>
        <sz val="10"/>
        <rFont val="Arial"/>
      </rPr>
      <t xml:space="preserve"> S</t>
    </r>
    <r>
      <rPr>
        <sz val="8"/>
        <rFont val="Arial"/>
        <family val="2"/>
      </rPr>
      <t>OFTWARE</t>
    </r>
    <r>
      <rPr>
        <sz val="10"/>
        <rFont val="Arial"/>
      </rPr>
      <t xml:space="preserve"> </t>
    </r>
    <r>
      <rPr>
        <b/>
        <sz val="10"/>
        <rFont val="Arial"/>
        <family val="2"/>
      </rPr>
      <t>only for teaching purposes</t>
    </r>
    <r>
      <rPr>
        <sz val="10"/>
        <rFont val="Arial"/>
      </rPr>
      <t>, and shall not use T</t>
    </r>
    <r>
      <rPr>
        <sz val="8"/>
        <rFont val="Arial"/>
        <family val="2"/>
      </rPr>
      <t>HE</t>
    </r>
    <r>
      <rPr>
        <sz val="10"/>
        <rFont val="Arial"/>
      </rPr>
      <t xml:space="preserve"> S</t>
    </r>
    <r>
      <rPr>
        <sz val="8"/>
        <rFont val="Arial"/>
        <family val="2"/>
      </rPr>
      <t>OFTWARE</t>
    </r>
    <r>
      <rPr>
        <sz val="10"/>
        <rFont val="Arial"/>
      </rPr>
      <t xml:space="preserve"> for any gainful purpose.</t>
    </r>
  </si>
  <si>
    <r>
      <t>T</t>
    </r>
    <r>
      <rPr>
        <sz val="8"/>
        <rFont val="Arial"/>
        <family val="2"/>
      </rPr>
      <t xml:space="preserve">HE </t>
    </r>
    <r>
      <rPr>
        <sz val="10"/>
        <rFont val="Arial"/>
      </rPr>
      <t>I</t>
    </r>
    <r>
      <rPr>
        <sz val="8"/>
        <rFont val="Arial"/>
        <family val="2"/>
      </rPr>
      <t>NSTITUTION</t>
    </r>
    <r>
      <rPr>
        <sz val="10"/>
        <rFont val="Arial"/>
      </rPr>
      <t xml:space="preserve"> shall not allow T</t>
    </r>
    <r>
      <rPr>
        <sz val="8"/>
        <rFont val="Arial"/>
        <family val="2"/>
      </rPr>
      <t>HE</t>
    </r>
    <r>
      <rPr>
        <sz val="10"/>
        <rFont val="Arial"/>
      </rPr>
      <t xml:space="preserve"> S</t>
    </r>
    <r>
      <rPr>
        <sz val="8"/>
        <rFont val="Arial"/>
        <family val="2"/>
      </rPr>
      <t>OFTWARE</t>
    </r>
    <r>
      <rPr>
        <sz val="10"/>
        <rFont val="Arial"/>
      </rPr>
      <t xml:space="preserve"> to be used by any other entity.</t>
    </r>
  </si>
  <si>
    <r>
      <t>T</t>
    </r>
    <r>
      <rPr>
        <sz val="8"/>
        <rFont val="Arial"/>
        <family val="2"/>
      </rPr>
      <t>HE</t>
    </r>
    <r>
      <rPr>
        <sz val="10"/>
        <rFont val="Arial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</rPr>
      <t xml:space="preserve"> undertakes to pay P</t>
    </r>
    <r>
      <rPr>
        <sz val="8"/>
        <rFont val="Arial"/>
        <family val="2"/>
      </rPr>
      <t>RO</t>
    </r>
    <r>
      <rPr>
        <sz val="10"/>
        <rFont val="Arial"/>
      </rPr>
      <t>S</t>
    </r>
    <r>
      <rPr>
        <sz val="8"/>
        <rFont val="Arial"/>
        <family val="2"/>
      </rPr>
      <t>IM</t>
    </r>
    <r>
      <rPr>
        <sz val="10"/>
        <rFont val="Arial"/>
      </rPr>
      <t xml:space="preserve"> a global license fee for the whole duration of T</t>
    </r>
    <r>
      <rPr>
        <sz val="8"/>
        <rFont val="Arial"/>
        <family val="2"/>
      </rPr>
      <t>HE</t>
    </r>
    <r>
      <rPr>
        <sz val="10"/>
        <rFont val="Arial"/>
      </rPr>
      <t xml:space="preserve"> A</t>
    </r>
    <r>
      <rPr>
        <sz val="8"/>
        <rFont val="Arial"/>
        <family val="2"/>
      </rPr>
      <t>GREEMENT</t>
    </r>
    <r>
      <rPr>
        <sz val="10"/>
        <rFont val="Arial"/>
      </rPr>
      <t xml:space="preserve"> (paid in advance, at the </t>
    </r>
  </si>
  <si>
    <r>
      <t>"T</t>
    </r>
    <r>
      <rPr>
        <b/>
        <sz val="8"/>
        <rFont val="Arial"/>
        <family val="2"/>
      </rPr>
      <t>HE</t>
    </r>
    <r>
      <rPr>
        <b/>
        <sz val="10"/>
        <rFont val="Arial"/>
        <family val="2"/>
      </rPr>
      <t xml:space="preserve"> S</t>
    </r>
    <r>
      <rPr>
        <b/>
        <sz val="8"/>
        <rFont val="Arial"/>
        <family val="2"/>
      </rPr>
      <t>OFTWARE</t>
    </r>
    <r>
      <rPr>
        <b/>
        <sz val="10"/>
        <rFont val="Arial"/>
        <family val="2"/>
      </rPr>
      <t xml:space="preserve"> C</t>
    </r>
    <r>
      <rPr>
        <b/>
        <sz val="8"/>
        <rFont val="Arial"/>
        <family val="2"/>
      </rPr>
      <t>ONTACT</t>
    </r>
    <r>
      <rPr>
        <b/>
        <sz val="10"/>
        <rFont val="Arial"/>
        <family val="2"/>
      </rPr>
      <t xml:space="preserve">" </t>
    </r>
    <r>
      <rPr>
        <sz val="10"/>
        <rFont val="Arial"/>
        <family val="2"/>
      </rPr>
      <t>who will be the technical contact of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>, is:</t>
    </r>
  </si>
  <si>
    <t>Phone:</t>
  </si>
  <si>
    <t>Fax:</t>
  </si>
  <si>
    <t>E-mail address:</t>
  </si>
  <si>
    <t>Name: . . . . . . . . . . . . . . . . . . . . . . . . . . . . . . . . . . . .</t>
  </si>
  <si>
    <t>Title/Position:. . . . . . . . . . . . . . . . . . . . . . . . . . . . . . . .</t>
  </si>
  <si>
    <t>Date: . . . . . . . . . . . . . . . . . . . . . . . . . . . . . . . . . . . . .</t>
  </si>
  <si>
    <t>Signature and seal: . . . . . . . . . . . . . . . . . . . . . . . . . . .</t>
  </si>
  <si>
    <t>beginning of the licensing period, in one payment) of</t>
  </si>
  <si>
    <r>
      <t>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I</t>
    </r>
    <r>
      <rPr>
        <sz val="8"/>
        <rFont val="Arial"/>
        <family val="2"/>
      </rPr>
      <t>NSTITUTION</t>
    </r>
    <r>
      <rPr>
        <sz val="10"/>
        <rFont val="Arial"/>
        <family val="2"/>
      </rPr>
      <t xml:space="preserve"> undertakes to cite the source of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S</t>
    </r>
    <r>
      <rPr>
        <sz val="8"/>
        <rFont val="Arial"/>
        <family val="2"/>
      </rPr>
      <t>OFTWARE</t>
    </r>
    <r>
      <rPr>
        <sz val="10"/>
        <rFont val="Arial"/>
        <family val="2"/>
      </rPr>
      <t xml:space="preserve"> in the lessons given using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S</t>
    </r>
    <r>
      <rPr>
        <sz val="8"/>
        <rFont val="Arial"/>
        <family val="2"/>
      </rPr>
      <t>OFTWARE</t>
    </r>
    <r>
      <rPr>
        <sz val="10"/>
        <rFont val="Arial"/>
        <family val="2"/>
      </rPr>
      <t xml:space="preserve"> and to insure as much as possible the promotion of T</t>
    </r>
    <r>
      <rPr>
        <sz val="8"/>
        <rFont val="Arial"/>
        <family val="2"/>
      </rPr>
      <t>HE</t>
    </r>
    <r>
      <rPr>
        <sz val="10"/>
        <rFont val="Arial"/>
        <family val="2"/>
      </rPr>
      <t xml:space="preserve"> S</t>
    </r>
    <r>
      <rPr>
        <sz val="8"/>
        <rFont val="Arial"/>
        <family val="2"/>
      </rPr>
      <t>OFTWARE.</t>
    </r>
  </si>
  <si>
    <t>Network licenses</t>
  </si>
  <si>
    <t>"Class" licenses</t>
  </si>
  <si>
    <t>Number of simultaneous users</t>
  </si>
  <si>
    <t>of which "borrowable" ones</t>
  </si>
  <si>
    <t>Number</t>
  </si>
  <si>
    <t>Total license fee in Euro per year:</t>
  </si>
  <si>
    <t>Fee for the first license (local or first network user):</t>
  </si>
  <si>
    <t>Fee per additional license (local or additional network user) :</t>
  </si>
  <si>
    <t>Fee per "class" license (60 simultaneous network users):</t>
  </si>
  <si>
    <t>Additional charge per "borrowable" license (network):</t>
  </si>
  <si>
    <t>ProPhyPlus</t>
  </si>
  <si>
    <t>Simulis Pinch</t>
  </si>
  <si>
    <t>Effective date (if possible):</t>
  </si>
  <si>
    <r>
      <t>This A</t>
    </r>
    <r>
      <rPr>
        <sz val="8"/>
        <rFont val="Arial"/>
        <family val="2"/>
      </rPr>
      <t>GREEMENT</t>
    </r>
    <r>
      <rPr>
        <sz val="10"/>
        <rFont val="Arial"/>
        <family val="2"/>
      </rPr>
      <t xml:space="preserve"> starts from (Effective Date to be filled by P</t>
    </r>
    <r>
      <rPr>
        <sz val="8"/>
        <rFont val="Arial"/>
        <family val="2"/>
      </rPr>
      <t>RO</t>
    </r>
    <r>
      <rPr>
        <sz val="10"/>
        <rFont val="Arial"/>
        <family val="2"/>
      </rPr>
      <t>S</t>
    </r>
    <r>
      <rPr>
        <sz val="8"/>
        <rFont val="Arial"/>
        <family val="2"/>
      </rPr>
      <t>IM</t>
    </r>
    <r>
      <rPr>
        <sz val="10"/>
        <rFont val="Arial"/>
        <family val="2"/>
      </rPr>
      <t>): . . . . . . . . . . . . . . . . . . . . . . . . . . . .</t>
    </r>
  </si>
  <si>
    <t>ProSimPlus Energy</t>
  </si>
  <si>
    <t>Fives ProSim</t>
  </si>
  <si>
    <r>
      <t>Fives ProSim S.A.S.</t>
    </r>
    <r>
      <rPr>
        <sz val="10"/>
        <rFont val="Arial"/>
        <family val="2"/>
      </rPr>
      <t xml:space="preserve">, whose head office is at 51 rue Ampère, Immeuble Stratège A, F-31670 Labège (France), registered under number B 350 476 487 in the Toulouse Commercial Register, </t>
    </r>
  </si>
  <si>
    <r>
      <t xml:space="preserve">Please fill in page 1, print simultaneously the </t>
    </r>
    <r>
      <rPr>
        <b/>
        <i/>
        <sz val="10"/>
        <color rgb="FFAF007C"/>
        <rFont val="Arial"/>
        <family val="2"/>
      </rPr>
      <t>3 pages</t>
    </r>
    <r>
      <rPr>
        <i/>
        <sz val="10"/>
        <color rgb="FFAF007C"/>
        <rFont val="Arial"/>
        <family val="2"/>
      </rPr>
      <t xml:space="preserve">, </t>
    </r>
    <r>
      <rPr>
        <b/>
        <i/>
        <sz val="10"/>
        <color rgb="FFAF007C"/>
        <rFont val="Arial"/>
        <family val="2"/>
      </rPr>
      <t>sign</t>
    </r>
    <r>
      <rPr>
        <i/>
        <sz val="10"/>
        <color rgb="FFAF007C"/>
        <rFont val="Arial"/>
        <family val="2"/>
      </rPr>
      <t xml:space="preserve"> them and return to Fives ProSim by mail or by e-mail</t>
    </r>
  </si>
  <si>
    <t>Software license agreement for teaching purposes (fixed-term)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</si>
</sst>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\ &quot;€&quot;&quot; / an&quot;"/>
    <numFmt numFmtId="165" formatCode="0#&quot; &quot;##&quot; &quot;##&quot; &quot;##&quot; &quot;##"/>
    <numFmt numFmtId="166" formatCode="#,##0\ &quot;€&quot;&quot; HT / an&quot;"/>
    <numFmt numFmtId="167" formatCode="#,##0&quot; Euros HT.&quot;"/>
    <numFmt numFmtId="168" formatCode="#,##0\ &quot;€&quot;"/>
    <numFmt numFmtId="169" formatCode="#,##0&quot; Euros.&quot;"/>
    <numFmt numFmtId="170" formatCode="#,##0\ &quot;€&quot;&quot; per year&quot;"/>
    <numFmt numFmtId="171" formatCode="[$-40C]d\ mmmm\ yyyy;@"/>
  </numFmts>
  <fonts count="29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2"/>
      <color rgb="FF0000FF"/>
      <name val="Arial"/>
      <family val="2"/>
    </font>
    <font>
      <i/>
      <sz val="10"/>
      <color rgb="FFAF007C"/>
      <name val="Arial"/>
      <family val="2"/>
    </font>
    <font>
      <b/>
      <i/>
      <sz val="10"/>
      <color rgb="FFAF007C"/>
      <name val="Arial"/>
      <family val="2"/>
    </font>
    <font>
      <b/>
      <sz val="10"/>
      <color rgb="FFAF007C"/>
      <name val="Arial"/>
      <family val="2"/>
    </font>
    <font>
      <b/>
      <sz val="14"/>
      <color rgb="FFAF007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167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/>
    <xf numFmtId="0" fontId="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9" fillId="0" borderId="0" xfId="1" applyBorder="1" applyAlignment="1" applyProtection="1">
      <alignment horizontal="left"/>
    </xf>
    <xf numFmtId="0" fontId="21" fillId="0" borderId="0" xfId="0" applyFont="1" applyAlignment="1">
      <alignment horizontal="left" vertical="center"/>
    </xf>
    <xf numFmtId="0" fontId="0" fillId="0" borderId="2" xfId="0" applyBorder="1"/>
    <xf numFmtId="0" fontId="5" fillId="0" borderId="0" xfId="0" applyFont="1" applyAlignment="1">
      <alignment horizontal="right" vertical="center"/>
    </xf>
    <xf numFmtId="166" fontId="5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2" borderId="4" xfId="0" applyFill="1" applyBorder="1"/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right" vertical="center"/>
    </xf>
    <xf numFmtId="0" fontId="1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49" fontId="10" fillId="0" borderId="41" xfId="0" applyNumberFormat="1" applyFont="1" applyBorder="1" applyAlignment="1" applyProtection="1">
      <alignment horizontal="left"/>
      <protection locked="0"/>
    </xf>
    <xf numFmtId="49" fontId="10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1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170" fontId="5" fillId="0" borderId="3" xfId="0" applyNumberFormat="1" applyFont="1" applyBorder="1" applyAlignment="1" applyProtection="1">
      <alignment horizontal="center" vertical="center"/>
      <protection hidden="1"/>
    </xf>
    <xf numFmtId="170" fontId="0" fillId="0" borderId="4" xfId="0" applyNumberFormat="1" applyBorder="1" applyAlignment="1" applyProtection="1">
      <alignment horizontal="center" vertical="center"/>
      <protection hidden="1"/>
    </xf>
    <xf numFmtId="170" fontId="0" fillId="0" borderId="6" xfId="0" applyNumberFormat="1" applyBorder="1" applyAlignment="1" applyProtection="1">
      <alignment horizontal="center" vertical="center"/>
      <protection hidden="1"/>
    </xf>
    <xf numFmtId="49" fontId="10" fillId="0" borderId="41" xfId="0" applyNumberFormat="1" applyFont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1" fillId="0" borderId="42" xfId="0" applyNumberFormat="1" applyFont="1" applyBorder="1" applyAlignment="1" applyProtection="1">
      <alignment horizontal="left" vertical="top" wrapText="1"/>
      <protection locked="0"/>
    </xf>
    <xf numFmtId="49" fontId="1" fillId="0" borderId="42" xfId="0" applyNumberFormat="1" applyFont="1" applyBorder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42" xfId="0" applyNumberForma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0" fontId="5" fillId="0" borderId="20" xfId="0" applyNumberFormat="1" applyFont="1" applyBorder="1" applyAlignment="1" applyProtection="1">
      <alignment horizontal="center" vertical="center"/>
      <protection hidden="1"/>
    </xf>
    <xf numFmtId="170" fontId="0" fillId="0" borderId="18" xfId="0" applyNumberFormat="1" applyBorder="1" applyAlignment="1" applyProtection="1">
      <alignment horizontal="center" vertical="center"/>
      <protection hidden="1"/>
    </xf>
    <xf numFmtId="170" fontId="0" fillId="0" borderId="48" xfId="0" applyNumberFormat="1" applyBorder="1" applyAlignment="1" applyProtection="1">
      <alignment horizontal="center" vertical="center"/>
      <protection hidden="1"/>
    </xf>
    <xf numFmtId="49" fontId="9" fillId="0" borderId="41" xfId="1" applyNumberFormat="1" applyBorder="1" applyAlignment="1" applyProtection="1">
      <alignment horizontal="left"/>
      <protection locked="0"/>
    </xf>
    <xf numFmtId="49" fontId="0" fillId="0" borderId="1" xfId="0" applyNumberFormat="1" applyBorder="1" applyProtection="1">
      <protection locked="0"/>
    </xf>
    <xf numFmtId="49" fontId="0" fillId="0" borderId="42" xfId="0" applyNumberFormat="1" applyBorder="1" applyProtection="1">
      <protection locked="0"/>
    </xf>
    <xf numFmtId="0" fontId="12" fillId="2" borderId="43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9" fontId="10" fillId="0" borderId="42" xfId="0" applyNumberFormat="1" applyFont="1" applyBorder="1" applyAlignment="1" applyProtection="1">
      <alignment horizontal="left"/>
      <protection locked="0"/>
    </xf>
    <xf numFmtId="0" fontId="19" fillId="0" borderId="0" xfId="0" applyFont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11" fillId="3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11" fillId="3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3" borderId="45" xfId="0" applyFont="1" applyFill="1" applyBorder="1" applyAlignment="1">
      <alignment horizontal="center" vertical="center" wrapText="1"/>
    </xf>
    <xf numFmtId="0" fontId="0" fillId="0" borderId="0" xfId="0"/>
    <xf numFmtId="0" fontId="0" fillId="0" borderId="46" xfId="0" applyBorder="1"/>
    <xf numFmtId="0" fontId="0" fillId="0" borderId="47" xfId="0" applyBorder="1" applyAlignment="1">
      <alignment wrapText="1"/>
    </xf>
    <xf numFmtId="1" fontId="1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5" fillId="0" borderId="10" xfId="0" applyFont="1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1" fontId="10" fillId="0" borderId="3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1" fontId="10" fillId="0" borderId="4" xfId="0" applyNumberFormat="1" applyFont="1" applyBorder="1" applyAlignment="1" applyProtection="1">
      <alignment horizontal="center" vertical="center"/>
      <protection locked="0"/>
    </xf>
    <xf numFmtId="1" fontId="10" fillId="0" borderId="26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14" xfId="0" applyBorder="1" applyProtection="1">
      <protection locked="0"/>
    </xf>
    <xf numFmtId="1" fontId="10" fillId="0" borderId="27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 applyProtection="1">
      <alignment horizontal="center" vertical="center"/>
      <protection locked="0"/>
    </xf>
    <xf numFmtId="1" fontId="1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0" fontId="5" fillId="0" borderId="17" xfId="0" applyFont="1" applyBorder="1" applyAlignment="1">
      <alignment horizontal="left" vertical="center"/>
    </xf>
    <xf numFmtId="0" fontId="0" fillId="0" borderId="18" xfId="0" applyBorder="1"/>
    <xf numFmtId="0" fontId="0" fillId="0" borderId="19" xfId="0" applyBorder="1"/>
    <xf numFmtId="1" fontId="10" fillId="0" borderId="20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1" fontId="10" fillId="0" borderId="22" xfId="0" applyNumberFormat="1" applyFont="1" applyBorder="1" applyAlignment="1" applyProtection="1">
      <alignment horizontal="center" vertical="center"/>
      <protection locked="0"/>
    </xf>
    <xf numFmtId="1" fontId="10" fillId="0" borderId="24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 applyProtection="1">
      <protection locked="0"/>
    </xf>
    <xf numFmtId="171" fontId="24" fillId="0" borderId="49" xfId="0" applyNumberFormat="1" applyFont="1" applyBorder="1" applyAlignment="1" applyProtection="1">
      <alignment horizontal="center" vertical="center"/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168" fontId="14" fillId="0" borderId="3" xfId="0" applyNumberFormat="1" applyFont="1" applyBorder="1" applyAlignment="1">
      <alignment horizontal="center" vertical="center"/>
    </xf>
    <xf numFmtId="168" fontId="14" fillId="0" borderId="4" xfId="0" applyNumberFormat="1" applyFont="1" applyBorder="1" applyAlignment="1">
      <alignment horizontal="center" vertical="center"/>
    </xf>
    <xf numFmtId="168" fontId="14" fillId="0" borderId="5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0" fillId="0" borderId="15" xfId="0" applyBorder="1"/>
    <xf numFmtId="170" fontId="15" fillId="0" borderId="15" xfId="0" applyNumberFormat="1" applyFont="1" applyBorder="1" applyAlignment="1">
      <alignment horizontal="center" vertical="center"/>
    </xf>
    <xf numFmtId="170" fontId="16" fillId="0" borderId="15" xfId="0" applyNumberFormat="1" applyFont="1" applyBorder="1" applyAlignment="1">
      <alignment horizontal="center" vertical="center"/>
    </xf>
    <xf numFmtId="170" fontId="16" fillId="0" borderId="16" xfId="0" applyNumberFormat="1" applyFont="1" applyBorder="1" applyAlignment="1">
      <alignment horizontal="center" vertical="center"/>
    </xf>
    <xf numFmtId="170" fontId="5" fillId="0" borderId="0" xfId="0" applyNumberFormat="1" applyFont="1" applyAlignment="1">
      <alignment horizontal="left" vertical="center"/>
    </xf>
    <xf numFmtId="0" fontId="22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5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justify" wrapText="1"/>
    </xf>
    <xf numFmtId="0" fontId="17" fillId="0" borderId="0" xfId="0" applyFont="1" applyAlignment="1">
      <alignment wrapText="1"/>
    </xf>
    <xf numFmtId="169" fontId="10" fillId="0" borderId="0" xfId="0" applyNumberFormat="1" applyFont="1" applyAlignment="1">
      <alignment horizontal="left"/>
    </xf>
    <xf numFmtId="169" fontId="0" fillId="0" borderId="0" xfId="0" applyNumberFormat="1"/>
    <xf numFmtId="0" fontId="18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114300</xdr:colOff>
      <xdr:row>0</xdr:row>
      <xdr:rowOff>0</xdr:rowOff>
    </xdr:from>
    <xdr:to>
      <xdr:col>43</xdr:col>
      <xdr:colOff>105156</xdr:colOff>
      <xdr:row>6</xdr:row>
      <xdr:rowOff>40767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3868FE1-056B-47BD-A531-F481FC41C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0"/>
          <a:ext cx="1438656" cy="107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161925</xdr:colOff>
      <xdr:row>0</xdr:row>
      <xdr:rowOff>0</xdr:rowOff>
    </xdr:from>
    <xdr:to>
      <xdr:col>43</xdr:col>
      <xdr:colOff>152781</xdr:colOff>
      <xdr:row>6</xdr:row>
      <xdr:rowOff>40767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6D4F50-889E-48BF-B3A3-05065074F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0"/>
          <a:ext cx="1438656" cy="1078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9525</xdr:rowOff>
    </xdr:from>
    <xdr:to>
      <xdr:col>52</xdr:col>
      <xdr:colOff>142875</xdr:colOff>
      <xdr:row>84</xdr:row>
      <xdr:rowOff>95250</xdr:rowOff>
    </xdr:to>
    <xdr:pic>
      <xdr:nvPicPr>
        <xdr:cNvPr id="9264" name="Picture 39">
          <a:extLst>
            <a:ext uri="{FF2B5EF4-FFF2-40B4-BE49-F238E27FC236}">
              <a16:creationId xmlns:a16="http://schemas.microsoft.com/office/drawing/2014/main" id="{F15DC543-4513-6805-3D7A-5145771B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33450"/>
          <a:ext cx="9515475" cy="128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C61"/>
  <sheetViews>
    <sheetView showGridLines="0" showRowColHeaders="0" showZeros="0" tabSelected="1" workbookViewId="0">
      <selection activeCell="BG9" sqref="BG9"/>
    </sheetView>
  </sheetViews>
  <sheetFormatPr baseColWidth="10" defaultRowHeight="12.75" x14ac:dyDescent="0.2"/>
  <cols>
    <col min="1" max="151" width="2.7109375" customWidth="1"/>
  </cols>
  <sheetData>
    <row r="1" spans="2:48" x14ac:dyDescent="0.2">
      <c r="C1" s="43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8">
        <v>42401</v>
      </c>
      <c r="AM1" s="49"/>
      <c r="AN1" s="49"/>
      <c r="AO1" s="49"/>
      <c r="AP1" s="49"/>
      <c r="AQ1" s="49"/>
    </row>
    <row r="2" spans="2:48" x14ac:dyDescent="0.2">
      <c r="C2" s="2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8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2:48" ht="18" x14ac:dyDescent="0.25">
      <c r="C4" s="4"/>
      <c r="D4" s="4"/>
      <c r="E4" s="4"/>
      <c r="F4" s="4"/>
      <c r="G4" s="4"/>
      <c r="H4" s="44" t="s">
        <v>69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2:48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J5" s="4"/>
      <c r="AK5" s="4"/>
      <c r="AL5" s="4"/>
      <c r="AM5" s="4"/>
      <c r="AN5" s="4"/>
      <c r="AO5" s="4"/>
      <c r="AP5" s="4"/>
      <c r="AQ5" s="4"/>
    </row>
    <row r="8" spans="2:48" ht="15.75" x14ac:dyDescent="0.25">
      <c r="B8" s="2"/>
      <c r="C8" s="155" t="s">
        <v>72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9"/>
      <c r="AS8" s="9"/>
      <c r="AT8" s="9"/>
      <c r="AU8" s="9"/>
    </row>
    <row r="9" spans="2:48" ht="15.75" x14ac:dyDescent="0.25">
      <c r="B9" s="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8"/>
      <c r="P9" s="9"/>
      <c r="R9" s="9"/>
      <c r="S9" s="9"/>
      <c r="T9" s="24"/>
      <c r="U9" s="9"/>
      <c r="W9" s="25" t="s">
        <v>8</v>
      </c>
      <c r="X9" s="75">
        <f ca="1">ROUND(RAND()*100000,0)</f>
        <v>49403</v>
      </c>
      <c r="Y9" s="75"/>
      <c r="Z9" s="75"/>
      <c r="AA9" s="75"/>
      <c r="AB9" s="75"/>
      <c r="AC9" s="75"/>
      <c r="AD9" s="75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2:48" ht="15.75" x14ac:dyDescent="0.25">
      <c r="B10" s="2"/>
      <c r="C10" s="71" t="s">
        <v>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9"/>
      <c r="AS10" s="9"/>
      <c r="AT10" s="9"/>
      <c r="AU10" s="9"/>
    </row>
    <row r="11" spans="2:48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2:48" x14ac:dyDescent="0.2">
      <c r="C12" s="72" t="s">
        <v>71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5"/>
      <c r="AS12" s="5"/>
      <c r="AT12" s="5"/>
      <c r="AU12" s="5"/>
    </row>
    <row r="14" spans="2:48" ht="21.95" customHeight="1" x14ac:dyDescent="0.2">
      <c r="C14" s="76" t="s">
        <v>9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6"/>
      <c r="AS14" s="6"/>
      <c r="AT14" s="6"/>
      <c r="AU14" s="6"/>
    </row>
    <row r="15" spans="2:48" ht="9.9499999999999993" customHeight="1" x14ac:dyDescent="0.2"/>
    <row r="16" spans="2:48" x14ac:dyDescent="0.2">
      <c r="C16" s="13" t="s">
        <v>10</v>
      </c>
      <c r="F16" s="4"/>
      <c r="K16" s="45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T16" s="7"/>
      <c r="AU16" s="7"/>
      <c r="AV16" s="8"/>
    </row>
    <row r="17" spans="3:48" ht="2.1" customHeight="1" x14ac:dyDescent="0.2">
      <c r="C17" s="13"/>
      <c r="F17" s="4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4"/>
      <c r="X17" s="13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T17" s="7"/>
      <c r="AU17" s="7"/>
      <c r="AV17" s="8"/>
    </row>
    <row r="18" spans="3:48" x14ac:dyDescent="0.2">
      <c r="C18" s="13" t="s">
        <v>11</v>
      </c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56"/>
      <c r="AT18" s="7"/>
      <c r="AU18" s="7"/>
      <c r="AV18" s="8"/>
    </row>
    <row r="19" spans="3:48" ht="9.9499999999999993" customHeight="1" x14ac:dyDescent="0.2"/>
    <row r="20" spans="3:48" x14ac:dyDescent="0.2">
      <c r="C20" s="13" t="s">
        <v>12</v>
      </c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5"/>
    </row>
    <row r="21" spans="3:48" ht="2.1" customHeight="1" x14ac:dyDescent="0.2"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</row>
    <row r="22" spans="3:48" x14ac:dyDescent="0.2"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5"/>
    </row>
    <row r="23" spans="3:48" ht="2.1" customHeight="1" x14ac:dyDescent="0.2"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</row>
    <row r="24" spans="3:48" x14ac:dyDescent="0.2">
      <c r="G24" s="53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5"/>
    </row>
    <row r="25" spans="3:48" ht="2.1" customHeight="1" x14ac:dyDescent="0.2"/>
    <row r="26" spans="3:48" x14ac:dyDescent="0.2">
      <c r="C26" s="13" t="s">
        <v>13</v>
      </c>
      <c r="G26" s="45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74"/>
      <c r="W26" s="4"/>
      <c r="X26" s="13" t="s">
        <v>14</v>
      </c>
      <c r="AC26" s="45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74"/>
      <c r="AR26" s="4"/>
      <c r="AS26" s="4"/>
      <c r="AT26" s="4"/>
      <c r="AU26" s="4"/>
    </row>
    <row r="27" spans="3:48" ht="2.1" customHeight="1" x14ac:dyDescent="0.2"/>
    <row r="28" spans="3:48" x14ac:dyDescent="0.2">
      <c r="C28" s="13" t="s">
        <v>15</v>
      </c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74"/>
      <c r="W28" s="4"/>
      <c r="X28" s="13" t="s">
        <v>16</v>
      </c>
      <c r="AA28" s="45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74"/>
      <c r="AT28" s="4"/>
      <c r="AU28" s="4"/>
    </row>
    <row r="29" spans="3:48" ht="8.1" customHeight="1" x14ac:dyDescent="0.2">
      <c r="C29" s="1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4"/>
      <c r="X29" s="13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T29" s="4"/>
      <c r="AU29" s="4"/>
    </row>
    <row r="30" spans="3:48" ht="8.1" customHeight="1" x14ac:dyDescent="0.2"/>
    <row r="31" spans="3:48" ht="21.95" customHeight="1" x14ac:dyDescent="0.2">
      <c r="C31" s="76" t="s">
        <v>17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6"/>
      <c r="AS31" s="6"/>
      <c r="AT31" s="6"/>
      <c r="AU31" s="6"/>
    </row>
    <row r="32" spans="3:48" ht="9.9499999999999993" customHeight="1" x14ac:dyDescent="0.2"/>
    <row r="33" spans="3:55" x14ac:dyDescent="0.2">
      <c r="C33" s="13" t="s">
        <v>18</v>
      </c>
      <c r="G33" s="45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74"/>
      <c r="W33" s="4"/>
      <c r="X33" s="13" t="s">
        <v>19</v>
      </c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74"/>
      <c r="AT33" s="4"/>
      <c r="AU33" s="4"/>
      <c r="AY33" s="10"/>
      <c r="AZ33" s="10"/>
      <c r="BA33" s="10"/>
      <c r="BB33" s="10"/>
      <c r="BC33" s="10"/>
    </row>
    <row r="34" spans="3:55" ht="2.1" customHeight="1" x14ac:dyDescent="0.2"/>
    <row r="35" spans="3:55" x14ac:dyDescent="0.2">
      <c r="C35" s="13" t="s">
        <v>20</v>
      </c>
      <c r="E35" s="45"/>
      <c r="F35" s="57"/>
      <c r="G35" s="57"/>
      <c r="H35" s="57"/>
      <c r="I35" s="57"/>
      <c r="J35" s="57"/>
      <c r="K35" s="57"/>
      <c r="L35" s="58"/>
      <c r="N35" s="13" t="s">
        <v>21</v>
      </c>
      <c r="P35" s="45"/>
      <c r="Q35" s="57"/>
      <c r="R35" s="57"/>
      <c r="S35" s="57"/>
      <c r="T35" s="57"/>
      <c r="U35" s="57"/>
      <c r="V35" s="57"/>
      <c r="W35" s="58"/>
      <c r="Y35" s="13" t="s">
        <v>22</v>
      </c>
      <c r="AB35" s="65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7"/>
      <c r="AT35" s="4"/>
      <c r="AU35" s="4"/>
    </row>
    <row r="36" spans="3:55" ht="8.1" customHeight="1" x14ac:dyDescent="0.2">
      <c r="C36" s="13"/>
      <c r="E36" s="12"/>
      <c r="F36" s="3"/>
      <c r="G36" s="3"/>
      <c r="H36" s="3"/>
      <c r="I36" s="3"/>
      <c r="J36" s="3"/>
      <c r="K36" s="3"/>
      <c r="L36" s="3"/>
      <c r="N36" s="13"/>
      <c r="P36" s="12"/>
      <c r="Q36" s="3"/>
      <c r="R36" s="3"/>
      <c r="S36" s="3"/>
      <c r="T36" s="3"/>
      <c r="U36" s="3"/>
      <c r="V36" s="3"/>
      <c r="W36" s="3"/>
      <c r="Y36" s="13"/>
      <c r="AB36" s="31"/>
      <c r="AT36" s="4"/>
      <c r="AU36" s="4"/>
    </row>
    <row r="37" spans="3:55" ht="8.1" customHeight="1" thickBot="1" x14ac:dyDescent="0.25"/>
    <row r="38" spans="3:55" ht="21.95" customHeight="1" thickBot="1" x14ac:dyDescent="0.25">
      <c r="C38" s="68" t="s">
        <v>23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70"/>
      <c r="AR38" s="6"/>
      <c r="AS38" s="6"/>
      <c r="AT38" s="6"/>
      <c r="AU38" s="6"/>
    </row>
    <row r="39" spans="3:55" ht="12.75" customHeight="1" x14ac:dyDescent="0.2">
      <c r="C39" s="77" t="s">
        <v>24</v>
      </c>
      <c r="D39" s="78"/>
      <c r="E39" s="78"/>
      <c r="F39" s="78"/>
      <c r="G39" s="78"/>
      <c r="H39" s="78"/>
      <c r="I39" s="78"/>
      <c r="J39" s="78"/>
      <c r="K39" s="78"/>
      <c r="L39" s="79"/>
      <c r="M39" s="83" t="s">
        <v>25</v>
      </c>
      <c r="N39" s="78"/>
      <c r="O39" s="78"/>
      <c r="P39" s="78"/>
      <c r="Q39" s="78"/>
      <c r="R39" s="85" t="s">
        <v>54</v>
      </c>
      <c r="S39" s="86"/>
      <c r="T39" s="86"/>
      <c r="U39" s="86"/>
      <c r="V39" s="86"/>
      <c r="W39" s="87"/>
      <c r="X39" s="87"/>
      <c r="Y39" s="87"/>
      <c r="Z39" s="87"/>
      <c r="AA39" s="88"/>
      <c r="AB39" s="85" t="s">
        <v>55</v>
      </c>
      <c r="AC39" s="86"/>
      <c r="AD39" s="86"/>
      <c r="AE39" s="86"/>
      <c r="AF39" s="86"/>
      <c r="AG39" s="87"/>
      <c r="AH39" s="87"/>
      <c r="AI39" s="87"/>
      <c r="AJ39" s="87"/>
      <c r="AK39" s="88"/>
      <c r="AL39" s="89" t="s">
        <v>26</v>
      </c>
      <c r="AM39" s="90"/>
      <c r="AN39" s="90"/>
      <c r="AO39" s="90"/>
      <c r="AP39" s="90"/>
      <c r="AQ39" s="91"/>
    </row>
    <row r="40" spans="3:55" ht="39" customHeight="1" x14ac:dyDescent="0.2">
      <c r="C40" s="80"/>
      <c r="D40" s="81"/>
      <c r="E40" s="81"/>
      <c r="F40" s="81"/>
      <c r="G40" s="81"/>
      <c r="H40" s="81"/>
      <c r="I40" s="81"/>
      <c r="J40" s="81"/>
      <c r="K40" s="81"/>
      <c r="L40" s="82"/>
      <c r="M40" s="84"/>
      <c r="N40" s="81"/>
      <c r="O40" s="81"/>
      <c r="P40" s="81"/>
      <c r="Q40" s="81"/>
      <c r="R40" s="95" t="s">
        <v>56</v>
      </c>
      <c r="S40" s="96"/>
      <c r="T40" s="96"/>
      <c r="U40" s="96"/>
      <c r="V40" s="96"/>
      <c r="W40" s="97" t="s">
        <v>57</v>
      </c>
      <c r="X40" s="96"/>
      <c r="Y40" s="96"/>
      <c r="Z40" s="98"/>
      <c r="AA40" s="99"/>
      <c r="AB40" s="95" t="s">
        <v>58</v>
      </c>
      <c r="AC40" s="96"/>
      <c r="AD40" s="96"/>
      <c r="AE40" s="96"/>
      <c r="AF40" s="100"/>
      <c r="AG40" s="97" t="s">
        <v>57</v>
      </c>
      <c r="AH40" s="96"/>
      <c r="AI40" s="96"/>
      <c r="AJ40" s="98"/>
      <c r="AK40" s="99"/>
      <c r="AL40" s="92"/>
      <c r="AM40" s="93"/>
      <c r="AN40" s="93"/>
      <c r="AO40" s="93"/>
      <c r="AP40" s="93"/>
      <c r="AQ40" s="94"/>
      <c r="AR40" s="4"/>
    </row>
    <row r="41" spans="3:55" ht="20.100000000000001" customHeight="1" x14ac:dyDescent="0.2">
      <c r="C41" s="104" t="s">
        <v>1</v>
      </c>
      <c r="D41" s="105"/>
      <c r="E41" s="105"/>
      <c r="F41" s="105"/>
      <c r="G41" s="105"/>
      <c r="H41" s="105"/>
      <c r="I41" s="105"/>
      <c r="J41" s="105"/>
      <c r="K41" s="105"/>
      <c r="L41" s="106"/>
      <c r="M41" s="107"/>
      <c r="N41" s="108"/>
      <c r="O41" s="108"/>
      <c r="P41" s="108"/>
      <c r="Q41" s="109"/>
      <c r="R41" s="110"/>
      <c r="S41" s="108"/>
      <c r="T41" s="108"/>
      <c r="U41" s="108"/>
      <c r="V41" s="108"/>
      <c r="W41" s="111"/>
      <c r="X41" s="112"/>
      <c r="Y41" s="112"/>
      <c r="Z41" s="112"/>
      <c r="AA41" s="113"/>
      <c r="AB41" s="107"/>
      <c r="AC41" s="108"/>
      <c r="AD41" s="108"/>
      <c r="AE41" s="108"/>
      <c r="AF41" s="114"/>
      <c r="AG41" s="115">
        <v>0</v>
      </c>
      <c r="AH41" s="112"/>
      <c r="AI41" s="112"/>
      <c r="AJ41" s="112"/>
      <c r="AK41" s="113"/>
      <c r="AL41" s="50">
        <f t="shared" ref="AL41:AL47" si="0">(IF((M41+R41)=0,0,IF(AB41=0,$X$50,0)+(M41+R41+AB41-1)*$X$51)+AB41*$X$52+(W41+AG41)*$X$53)*(1-C$1)</f>
        <v>0</v>
      </c>
      <c r="AM41" s="51"/>
      <c r="AN41" s="51"/>
      <c r="AO41" s="51"/>
      <c r="AP41" s="51"/>
      <c r="AQ41" s="52"/>
    </row>
    <row r="42" spans="3:55" ht="20.100000000000001" customHeight="1" x14ac:dyDescent="0.2">
      <c r="C42" s="104" t="s">
        <v>2</v>
      </c>
      <c r="D42" s="105"/>
      <c r="E42" s="105"/>
      <c r="F42" s="105"/>
      <c r="G42" s="105"/>
      <c r="H42" s="105"/>
      <c r="I42" s="105"/>
      <c r="J42" s="105"/>
      <c r="K42" s="105"/>
      <c r="L42" s="106"/>
      <c r="M42" s="107"/>
      <c r="N42" s="108"/>
      <c r="O42" s="108"/>
      <c r="P42" s="108"/>
      <c r="Q42" s="109"/>
      <c r="R42" s="110"/>
      <c r="S42" s="108"/>
      <c r="T42" s="108"/>
      <c r="U42" s="108"/>
      <c r="V42" s="108"/>
      <c r="W42" s="116"/>
      <c r="X42" s="102"/>
      <c r="Y42" s="102"/>
      <c r="Z42" s="102"/>
      <c r="AA42" s="103"/>
      <c r="AB42" s="107">
        <v>0</v>
      </c>
      <c r="AC42" s="108"/>
      <c r="AD42" s="108"/>
      <c r="AE42" s="108"/>
      <c r="AF42" s="114"/>
      <c r="AG42" s="101"/>
      <c r="AH42" s="102"/>
      <c r="AI42" s="102"/>
      <c r="AJ42" s="102"/>
      <c r="AK42" s="103"/>
      <c r="AL42" s="50">
        <f t="shared" si="0"/>
        <v>0</v>
      </c>
      <c r="AM42" s="51"/>
      <c r="AN42" s="51"/>
      <c r="AO42" s="51"/>
      <c r="AP42" s="51"/>
      <c r="AQ42" s="52"/>
    </row>
    <row r="43" spans="3:55" ht="20.100000000000001" customHeight="1" x14ac:dyDescent="0.2">
      <c r="C43" s="104" t="s">
        <v>64</v>
      </c>
      <c r="D43" s="105"/>
      <c r="E43" s="105"/>
      <c r="F43" s="105"/>
      <c r="G43" s="105"/>
      <c r="H43" s="105"/>
      <c r="I43" s="105"/>
      <c r="J43" s="105"/>
      <c r="K43" s="105"/>
      <c r="L43" s="106"/>
      <c r="M43" s="107"/>
      <c r="N43" s="108"/>
      <c r="O43" s="108"/>
      <c r="P43" s="108"/>
      <c r="Q43" s="109"/>
      <c r="R43" s="110"/>
      <c r="S43" s="108"/>
      <c r="T43" s="108"/>
      <c r="U43" s="108"/>
      <c r="V43" s="108"/>
      <c r="W43" s="116"/>
      <c r="X43" s="102"/>
      <c r="Y43" s="102"/>
      <c r="Z43" s="102"/>
      <c r="AA43" s="103"/>
      <c r="AB43" s="107"/>
      <c r="AC43" s="108"/>
      <c r="AD43" s="108"/>
      <c r="AE43" s="108"/>
      <c r="AF43" s="114"/>
      <c r="AG43" s="101"/>
      <c r="AH43" s="102"/>
      <c r="AI43" s="102"/>
      <c r="AJ43" s="102"/>
      <c r="AK43" s="103"/>
      <c r="AL43" s="50">
        <f t="shared" si="0"/>
        <v>0</v>
      </c>
      <c r="AM43" s="51"/>
      <c r="AN43" s="51"/>
      <c r="AO43" s="51"/>
      <c r="AP43" s="51"/>
      <c r="AQ43" s="52"/>
    </row>
    <row r="44" spans="3:55" ht="20.100000000000001" customHeight="1" x14ac:dyDescent="0.2">
      <c r="C44" s="104" t="s">
        <v>3</v>
      </c>
      <c r="D44" s="105"/>
      <c r="E44" s="105"/>
      <c r="F44" s="105"/>
      <c r="G44" s="105"/>
      <c r="H44" s="105"/>
      <c r="I44" s="105"/>
      <c r="J44" s="105"/>
      <c r="K44" s="105"/>
      <c r="L44" s="106"/>
      <c r="M44" s="107"/>
      <c r="N44" s="108"/>
      <c r="O44" s="108"/>
      <c r="P44" s="108"/>
      <c r="Q44" s="109"/>
      <c r="R44" s="110"/>
      <c r="S44" s="108"/>
      <c r="T44" s="108"/>
      <c r="U44" s="108"/>
      <c r="V44" s="108"/>
      <c r="W44" s="116"/>
      <c r="X44" s="102"/>
      <c r="Y44" s="102"/>
      <c r="Z44" s="102"/>
      <c r="AA44" s="103"/>
      <c r="AB44" s="107"/>
      <c r="AC44" s="108"/>
      <c r="AD44" s="108"/>
      <c r="AE44" s="108"/>
      <c r="AF44" s="114"/>
      <c r="AG44" s="101"/>
      <c r="AH44" s="102"/>
      <c r="AI44" s="102"/>
      <c r="AJ44" s="102"/>
      <c r="AK44" s="103"/>
      <c r="AL44" s="50">
        <f t="shared" si="0"/>
        <v>0</v>
      </c>
      <c r="AM44" s="51"/>
      <c r="AN44" s="51"/>
      <c r="AO44" s="51"/>
      <c r="AP44" s="51"/>
      <c r="AQ44" s="52"/>
    </row>
    <row r="45" spans="3:55" ht="20.100000000000001" customHeight="1" x14ac:dyDescent="0.2">
      <c r="C45" s="104" t="s">
        <v>4</v>
      </c>
      <c r="D45" s="105"/>
      <c r="E45" s="105"/>
      <c r="F45" s="105"/>
      <c r="G45" s="105"/>
      <c r="H45" s="105"/>
      <c r="I45" s="105"/>
      <c r="J45" s="105"/>
      <c r="K45" s="105"/>
      <c r="L45" s="106"/>
      <c r="M45" s="107"/>
      <c r="N45" s="108"/>
      <c r="O45" s="108"/>
      <c r="P45" s="108"/>
      <c r="Q45" s="109"/>
      <c r="R45" s="110"/>
      <c r="S45" s="108"/>
      <c r="T45" s="108"/>
      <c r="U45" s="108"/>
      <c r="V45" s="108"/>
      <c r="W45" s="116"/>
      <c r="X45" s="102"/>
      <c r="Y45" s="102"/>
      <c r="Z45" s="102"/>
      <c r="AA45" s="103"/>
      <c r="AB45" s="107"/>
      <c r="AC45" s="108"/>
      <c r="AD45" s="108"/>
      <c r="AE45" s="108"/>
      <c r="AF45" s="114"/>
      <c r="AG45" s="101"/>
      <c r="AH45" s="102"/>
      <c r="AI45" s="102"/>
      <c r="AJ45" s="102"/>
      <c r="AK45" s="103"/>
      <c r="AL45" s="50">
        <f t="shared" si="0"/>
        <v>0</v>
      </c>
      <c r="AM45" s="51"/>
      <c r="AN45" s="51"/>
      <c r="AO45" s="51"/>
      <c r="AP45" s="51"/>
      <c r="AQ45" s="52"/>
    </row>
    <row r="46" spans="3:55" ht="20.100000000000001" customHeight="1" x14ac:dyDescent="0.2">
      <c r="C46" s="104" t="s">
        <v>68</v>
      </c>
      <c r="D46" s="105"/>
      <c r="E46" s="105"/>
      <c r="F46" s="105"/>
      <c r="G46" s="105"/>
      <c r="H46" s="105"/>
      <c r="I46" s="105"/>
      <c r="J46" s="105"/>
      <c r="K46" s="105"/>
      <c r="L46" s="106"/>
      <c r="M46" s="107"/>
      <c r="N46" s="108"/>
      <c r="O46" s="108"/>
      <c r="P46" s="108"/>
      <c r="Q46" s="109"/>
      <c r="R46" s="110"/>
      <c r="S46" s="108"/>
      <c r="T46" s="108"/>
      <c r="U46" s="108"/>
      <c r="V46" s="108"/>
      <c r="W46" s="116"/>
      <c r="X46" s="102"/>
      <c r="Y46" s="102"/>
      <c r="Z46" s="102"/>
      <c r="AA46" s="103"/>
      <c r="AB46" s="107"/>
      <c r="AC46" s="108"/>
      <c r="AD46" s="108"/>
      <c r="AE46" s="108"/>
      <c r="AF46" s="114"/>
      <c r="AG46" s="101"/>
      <c r="AH46" s="102"/>
      <c r="AI46" s="102"/>
      <c r="AJ46" s="102"/>
      <c r="AK46" s="103"/>
      <c r="AL46" s="50">
        <f t="shared" si="0"/>
        <v>0</v>
      </c>
      <c r="AM46" s="51"/>
      <c r="AN46" s="51"/>
      <c r="AO46" s="51"/>
      <c r="AP46" s="51"/>
      <c r="AQ46" s="52"/>
    </row>
    <row r="47" spans="3:55" ht="20.100000000000001" customHeight="1" thickBot="1" x14ac:dyDescent="0.25">
      <c r="C47" s="120" t="s">
        <v>65</v>
      </c>
      <c r="D47" s="121"/>
      <c r="E47" s="121"/>
      <c r="F47" s="121"/>
      <c r="G47" s="121"/>
      <c r="H47" s="121"/>
      <c r="I47" s="121"/>
      <c r="J47" s="121"/>
      <c r="K47" s="121"/>
      <c r="L47" s="122"/>
      <c r="M47" s="123"/>
      <c r="N47" s="124"/>
      <c r="O47" s="124"/>
      <c r="P47" s="124"/>
      <c r="Q47" s="125"/>
      <c r="R47" s="117"/>
      <c r="S47" s="118"/>
      <c r="T47" s="118"/>
      <c r="U47" s="118"/>
      <c r="V47" s="118"/>
      <c r="W47" s="126"/>
      <c r="X47" s="118"/>
      <c r="Y47" s="118"/>
      <c r="Z47" s="118"/>
      <c r="AA47" s="119"/>
      <c r="AB47" s="127"/>
      <c r="AC47" s="118"/>
      <c r="AD47" s="118"/>
      <c r="AE47" s="118"/>
      <c r="AF47" s="128"/>
      <c r="AG47" s="117"/>
      <c r="AH47" s="118"/>
      <c r="AI47" s="118"/>
      <c r="AJ47" s="118"/>
      <c r="AK47" s="119"/>
      <c r="AL47" s="62">
        <f t="shared" si="0"/>
        <v>0</v>
      </c>
      <c r="AM47" s="63"/>
      <c r="AN47" s="63"/>
      <c r="AO47" s="63"/>
      <c r="AP47" s="63"/>
      <c r="AQ47" s="64"/>
    </row>
    <row r="48" spans="3:55" ht="21.95" customHeight="1" thickBot="1" x14ac:dyDescent="0.25">
      <c r="C48" s="32"/>
      <c r="V48" s="33"/>
      <c r="W48" s="33"/>
      <c r="X48" s="135" t="s">
        <v>59</v>
      </c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7">
        <f>SUM(AL41:AQ47)</f>
        <v>0</v>
      </c>
      <c r="AM48" s="138"/>
      <c r="AN48" s="138"/>
      <c r="AO48" s="138"/>
      <c r="AP48" s="138"/>
      <c r="AQ48" s="139"/>
    </row>
    <row r="49" spans="3:46" ht="9.9499999999999993" customHeight="1" x14ac:dyDescent="0.2"/>
    <row r="50" spans="3:46" ht="12.75" customHeight="1" x14ac:dyDescent="0.2">
      <c r="W50" s="34" t="s">
        <v>60</v>
      </c>
      <c r="X50" s="140">
        <v>300</v>
      </c>
      <c r="Y50" s="98"/>
      <c r="Z50" s="98"/>
      <c r="AA50" s="98"/>
      <c r="AB50" s="98"/>
      <c r="AC50" s="98"/>
      <c r="AD50" s="141" t="str">
        <f>IF(OR(J55=1,J55=2,J55=3,J55=4,J55=5,J55=6,J55=7,J55=8,J55=9,J55=10,J55=11,J55=12),,"You must enter the term (integer number of years up to 12)!")&amp;IF(OR(W41&gt;R41,W42&gt;R42,W43&gt;R43,W44&gt;R44,W45&gt;R45,W47&gt;R47,AG41&gt;AB41*60,AG42&gt;AB42*60,AG43&gt;AB43*60,AG44&gt;AB44*60,AG45&gt;AB45*60,AG46&gt;AB46*60,AG47&gt;AB47*60),"The number of borrowable licenses must be lower than the number of simultaneous users on the network","")</f>
        <v>You must enter the term (integer number of years up to 12)!</v>
      </c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</row>
    <row r="51" spans="3:46" ht="12.75" customHeight="1" x14ac:dyDescent="0.2">
      <c r="W51" s="34" t="s">
        <v>61</v>
      </c>
      <c r="X51" s="140">
        <v>70</v>
      </c>
      <c r="Y51" s="98"/>
      <c r="Z51" s="98"/>
      <c r="AA51" s="98"/>
      <c r="AB51" s="98"/>
      <c r="AC51" s="98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</row>
    <row r="52" spans="3:46" ht="12.75" customHeight="1" x14ac:dyDescent="0.2">
      <c r="W52" s="34" t="s">
        <v>62</v>
      </c>
      <c r="X52" s="140">
        <v>1000</v>
      </c>
      <c r="Y52" s="98"/>
      <c r="Z52" s="98"/>
      <c r="AA52" s="98"/>
      <c r="AB52" s="98"/>
      <c r="AC52" s="98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</row>
    <row r="53" spans="3:46" ht="12.75" customHeight="1" x14ac:dyDescent="0.2">
      <c r="W53" s="34" t="s">
        <v>63</v>
      </c>
      <c r="X53" s="140">
        <v>10</v>
      </c>
      <c r="Y53" s="98"/>
      <c r="Z53" s="98"/>
      <c r="AA53" s="98"/>
      <c r="AB53" s="98"/>
      <c r="AC53" s="98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</row>
    <row r="54" spans="3:46" ht="9.9499999999999993" customHeight="1" x14ac:dyDescent="0.2">
      <c r="V54" s="34"/>
      <c r="W54" s="35"/>
      <c r="X54" s="3"/>
      <c r="Y54" s="3"/>
      <c r="Z54" s="3"/>
      <c r="AA54" s="3"/>
      <c r="AC54" s="36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</row>
    <row r="55" spans="3:46" ht="21.95" customHeight="1" x14ac:dyDescent="0.2">
      <c r="C55" s="37" t="s">
        <v>27</v>
      </c>
      <c r="D55" s="38"/>
      <c r="E55" s="38"/>
      <c r="F55" s="38"/>
      <c r="G55" s="38"/>
      <c r="H55" s="38"/>
      <c r="I55" s="38"/>
      <c r="J55" s="59"/>
      <c r="K55" s="60"/>
      <c r="L55" s="60"/>
      <c r="M55" s="61"/>
      <c r="N55" s="38" t="s">
        <v>28</v>
      </c>
      <c r="O55" s="38"/>
      <c r="P55" s="38"/>
      <c r="Q55" s="38"/>
      <c r="S55" s="39"/>
      <c r="W55" s="37" t="s">
        <v>29</v>
      </c>
      <c r="X55" s="40"/>
      <c r="Y55" s="38"/>
      <c r="Z55" s="38"/>
      <c r="AA55" s="38"/>
      <c r="AB55" s="38"/>
      <c r="AC55" s="38"/>
      <c r="AD55" s="38"/>
      <c r="AE55" s="41"/>
      <c r="AF55" s="132">
        <f>J55*AL48</f>
        <v>0</v>
      </c>
      <c r="AG55" s="133"/>
      <c r="AH55" s="133"/>
      <c r="AI55" s="133"/>
      <c r="AJ55" s="133"/>
      <c r="AK55" s="134"/>
      <c r="AL55" s="37" t="s">
        <v>30</v>
      </c>
      <c r="AM55" s="38"/>
      <c r="AN55" s="38"/>
      <c r="AO55" s="38"/>
      <c r="AP55" s="38"/>
      <c r="AQ55" s="42"/>
    </row>
    <row r="56" spans="3:46" ht="6" customHeight="1" x14ac:dyDescent="0.2"/>
    <row r="57" spans="3:46" ht="18" customHeight="1" x14ac:dyDescent="0.2">
      <c r="C57" s="37" t="s">
        <v>66</v>
      </c>
      <c r="D57" s="38"/>
      <c r="E57" s="38"/>
      <c r="F57" s="38"/>
      <c r="G57" s="40"/>
      <c r="H57" s="38"/>
      <c r="I57" s="38"/>
      <c r="J57" s="38"/>
      <c r="K57" s="38"/>
      <c r="L57" s="38"/>
      <c r="M57" s="38"/>
      <c r="N57" s="129"/>
      <c r="O57" s="130"/>
      <c r="P57" s="130"/>
      <c r="Q57" s="130"/>
      <c r="R57" s="130"/>
      <c r="S57" s="130"/>
      <c r="T57" s="130"/>
      <c r="U57" s="131"/>
    </row>
    <row r="58" spans="3:46" ht="12.75" customHeight="1" x14ac:dyDescent="0.2"/>
    <row r="59" spans="3:46" x14ac:dyDescent="0.2">
      <c r="D59" t="s">
        <v>31</v>
      </c>
      <c r="X59" t="s">
        <v>33</v>
      </c>
    </row>
    <row r="61" spans="3:46" x14ac:dyDescent="0.2">
      <c r="D61" t="s">
        <v>32</v>
      </c>
      <c r="H61" s="14" t="s">
        <v>5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3"/>
      <c r="U61" s="3"/>
      <c r="V61" s="3"/>
      <c r="X61" t="s">
        <v>32</v>
      </c>
      <c r="AB61" s="14" t="s">
        <v>5</v>
      </c>
      <c r="AC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3"/>
      <c r="AR61" s="3"/>
      <c r="AS61" s="3"/>
      <c r="AT61" s="3"/>
    </row>
  </sheetData>
  <sheetProtection algorithmName="SHA-512" hashValue="oba5Dm+cMk0UUrXdFWjsg8Ls29Ihe+3+MvNu2xCrwuj4HgIuPVti1+RfYgsB06nrZsYcZNZQNPwtDxNb0fyUCg==" saltValue="CzJCSQikzSAwwhOkHunTgg==" spinCount="100000" sheet="1"/>
  <mergeCells count="90">
    <mergeCell ref="AL46:AQ46"/>
    <mergeCell ref="N57:U57"/>
    <mergeCell ref="C46:L46"/>
    <mergeCell ref="M46:Q46"/>
    <mergeCell ref="R46:V46"/>
    <mergeCell ref="W46:AA46"/>
    <mergeCell ref="AB46:AF46"/>
    <mergeCell ref="AG46:AK46"/>
    <mergeCell ref="AF55:AK55"/>
    <mergeCell ref="X48:AK48"/>
    <mergeCell ref="AL48:AQ48"/>
    <mergeCell ref="X50:AC50"/>
    <mergeCell ref="AD50:AQ54"/>
    <mergeCell ref="X51:AC51"/>
    <mergeCell ref="X52:AC52"/>
    <mergeCell ref="X53:AC53"/>
    <mergeCell ref="AG47:AK47"/>
    <mergeCell ref="C45:L45"/>
    <mergeCell ref="M45:Q45"/>
    <mergeCell ref="R45:V45"/>
    <mergeCell ref="W45:AA45"/>
    <mergeCell ref="AB45:AF45"/>
    <mergeCell ref="AG45:AK45"/>
    <mergeCell ref="C47:L47"/>
    <mergeCell ref="M47:Q47"/>
    <mergeCell ref="R47:V47"/>
    <mergeCell ref="W47:AA47"/>
    <mergeCell ref="AB47:AF47"/>
    <mergeCell ref="R42:V42"/>
    <mergeCell ref="W42:AA42"/>
    <mergeCell ref="AB42:AF42"/>
    <mergeCell ref="AG44:AK44"/>
    <mergeCell ref="C43:L43"/>
    <mergeCell ref="M43:Q43"/>
    <mergeCell ref="R43:V43"/>
    <mergeCell ref="W43:AA43"/>
    <mergeCell ref="AB43:AF43"/>
    <mergeCell ref="AG43:AK43"/>
    <mergeCell ref="C44:L44"/>
    <mergeCell ref="M44:Q44"/>
    <mergeCell ref="R44:V44"/>
    <mergeCell ref="W44:AA44"/>
    <mergeCell ref="AB44:AF44"/>
    <mergeCell ref="C31:AQ31"/>
    <mergeCell ref="C39:L40"/>
    <mergeCell ref="M39:Q40"/>
    <mergeCell ref="R39:AA39"/>
    <mergeCell ref="AB39:AK39"/>
    <mergeCell ref="AL39:AQ40"/>
    <mergeCell ref="R40:V40"/>
    <mergeCell ref="W40:AA40"/>
    <mergeCell ref="AB40:AF40"/>
    <mergeCell ref="AG40:AK40"/>
    <mergeCell ref="I28:V28"/>
    <mergeCell ref="AC26:AQ26"/>
    <mergeCell ref="AA28:AQ28"/>
    <mergeCell ref="X9:AD9"/>
    <mergeCell ref="C14:AQ14"/>
    <mergeCell ref="J55:M55"/>
    <mergeCell ref="AL43:AQ43"/>
    <mergeCell ref="AL47:AQ47"/>
    <mergeCell ref="AL44:AQ44"/>
    <mergeCell ref="P35:W35"/>
    <mergeCell ref="AB35:AQ35"/>
    <mergeCell ref="C38:AQ38"/>
    <mergeCell ref="AG42:AK42"/>
    <mergeCell ref="C41:L41"/>
    <mergeCell ref="M41:Q41"/>
    <mergeCell ref="R41:V41"/>
    <mergeCell ref="W41:AA41"/>
    <mergeCell ref="AB41:AF41"/>
    <mergeCell ref="AG41:AK41"/>
    <mergeCell ref="C42:L42"/>
    <mergeCell ref="M42:Q42"/>
    <mergeCell ref="K16:AQ16"/>
    <mergeCell ref="AL1:AQ1"/>
    <mergeCell ref="AL41:AQ41"/>
    <mergeCell ref="AL42:AQ42"/>
    <mergeCell ref="AL45:AQ45"/>
    <mergeCell ref="G20:AQ20"/>
    <mergeCell ref="H18:AQ18"/>
    <mergeCell ref="E35:L35"/>
    <mergeCell ref="G24:AQ24"/>
    <mergeCell ref="C8:AQ8"/>
    <mergeCell ref="C10:AQ10"/>
    <mergeCell ref="C12:AQ12"/>
    <mergeCell ref="G33:V33"/>
    <mergeCell ref="AA33:AQ33"/>
    <mergeCell ref="G22:AQ22"/>
    <mergeCell ref="G26:V26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B1:CR71"/>
  <sheetViews>
    <sheetView showGridLines="0" showRowColHeaders="0" showZeros="0" workbookViewId="0">
      <selection activeCell="G5" sqref="G5"/>
    </sheetView>
  </sheetViews>
  <sheetFormatPr baseColWidth="10" defaultColWidth="2.7109375" defaultRowHeight="12.75" x14ac:dyDescent="0.2"/>
  <sheetData>
    <row r="1" spans="2:43" x14ac:dyDescent="0.2">
      <c r="AL1" s="48">
        <f>'Page 1'!AL1:AQ1</f>
        <v>42401</v>
      </c>
      <c r="AM1" s="49"/>
      <c r="AN1" s="49"/>
      <c r="AO1" s="49"/>
      <c r="AP1" s="49"/>
      <c r="AQ1" s="49"/>
    </row>
    <row r="5" spans="2:43" ht="18" x14ac:dyDescent="0.25">
      <c r="G5" s="44" t="s">
        <v>69</v>
      </c>
    </row>
    <row r="9" spans="2:43" ht="15" x14ac:dyDescent="0.25">
      <c r="B9" s="2"/>
      <c r="C9" s="71" t="str">
        <f>'Page 1'!C8:AQ8</f>
        <v>Software license agreement for teaching purposes (fixed-term)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</row>
    <row r="10" spans="2:43" ht="15" x14ac:dyDescent="0.25">
      <c r="B10" s="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X10" s="25" t="s">
        <v>8</v>
      </c>
      <c r="Y10" s="75">
        <f ca="1">'Page 1'!X9</f>
        <v>49403</v>
      </c>
      <c r="Z10" s="75"/>
      <c r="AA10" s="75"/>
      <c r="AB10" s="75"/>
      <c r="AC10" s="75"/>
      <c r="AD10" s="75"/>
      <c r="AE10" s="75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2:43" ht="15" x14ac:dyDescent="0.25">
      <c r="B11" s="2"/>
      <c r="C11" s="71" t="s">
        <v>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</row>
    <row r="12" spans="2:43" x14ac:dyDescent="0.2">
      <c r="B12" s="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5" spans="2:43" x14ac:dyDescent="0.2">
      <c r="D15" s="1" t="s">
        <v>34</v>
      </c>
      <c r="H15" s="147" t="str">
        <f>Name &amp; CHAR(10) &amp; Dpt &amp; CHAR(10) &amp; Address &amp; CHAR(10) &amp; Address2 &amp; CHAR(10) &amp; Address3 &amp; CHAR(10) &amp; ZipCode &amp; " " &amp; City &amp; IF(State=""," ", " ("&amp; State &amp;")")&amp; CHAR(10) &amp; Country</f>
        <v xml:space="preserve">
</v>
      </c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</row>
    <row r="16" spans="2:43" x14ac:dyDescent="0.2"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</row>
    <row r="17" spans="4:96" x14ac:dyDescent="0.2"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</row>
    <row r="18" spans="4:96" x14ac:dyDescent="0.2"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</row>
    <row r="19" spans="4:96" x14ac:dyDescent="0.2"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</row>
    <row r="20" spans="4:96" x14ac:dyDescent="0.2"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</row>
    <row r="21" spans="4:96" x14ac:dyDescent="0.2"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</row>
    <row r="22" spans="4:96" x14ac:dyDescent="0.2"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</row>
    <row r="23" spans="4:96" x14ac:dyDescent="0.2">
      <c r="H23" s="145" t="s">
        <v>35</v>
      </c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</row>
    <row r="24" spans="4:96" x14ac:dyDescent="0.2"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</row>
    <row r="25" spans="4:96" x14ac:dyDescent="0.2"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</row>
    <row r="26" spans="4:96" ht="12.75" customHeight="1" x14ac:dyDescent="0.2">
      <c r="D26" s="1" t="s">
        <v>36</v>
      </c>
      <c r="H26" s="148" t="s">
        <v>70</v>
      </c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</row>
    <row r="27" spans="4:96" x14ac:dyDescent="0.2"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</row>
    <row r="28" spans="4:96" x14ac:dyDescent="0.2"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</row>
    <row r="29" spans="4:96" x14ac:dyDescent="0.2">
      <c r="H29" s="145" t="s">
        <v>37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</row>
    <row r="32" spans="4:96" x14ac:dyDescent="0.2">
      <c r="D32" s="1" t="s">
        <v>38</v>
      </c>
      <c r="AA32" s="1"/>
    </row>
    <row r="33" spans="4:43" ht="8.1" customHeight="1" x14ac:dyDescent="0.2"/>
    <row r="34" spans="4:43" x14ac:dyDescent="0.2">
      <c r="D34" s="19" t="s">
        <v>40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4:43" x14ac:dyDescent="0.2">
      <c r="D35" s="19" t="s">
        <v>39</v>
      </c>
      <c r="E35" s="19"/>
      <c r="F35" s="19"/>
      <c r="G35" s="19"/>
      <c r="H35" s="19"/>
      <c r="I35" s="19"/>
      <c r="J35" s="19"/>
      <c r="K35" s="19"/>
      <c r="L35" s="19"/>
      <c r="M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AC35" s="11" t="str">
        <f>IF('Page 1'!J55=1,"one (1) year.","") &amp;IF('Page 1'!J55=2,"two (2) years.","") &amp; IF('Page 1'!J55=3,"three (3) years.","") &amp; IF('Page 1'!J55=4,"four (4) years.","") &amp; IF('Page 1'!J55=5,"five (5) years.","") &amp; IF('Page 1'!J55=6,"six (6) years.","") &amp; IF('Page 1'!J55=7,"seven (7) years.","") &amp; IF('Page 1'!J55=8,"eight (8) years.","") &amp; IF('Page 1'!J55=9,"nine (9) years.","") &amp; IF('Page 1'!J55=10,"ten (10) years.","") &amp; IF('Page 1'!J55=11,"eleven (11) years.","") &amp; IF('Page 1'!J55=12,"twelve (12) years.","")</f>
        <v/>
      </c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4:43" ht="8.1" customHeight="1" x14ac:dyDescent="0.2"/>
    <row r="37" spans="4:43" x14ac:dyDescent="0.2">
      <c r="D37" s="146" t="s">
        <v>41</v>
      </c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</row>
    <row r="38" spans="4:43" ht="8.1" customHeight="1" x14ac:dyDescent="0.2"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</row>
    <row r="39" spans="4:43" x14ac:dyDescent="0.2">
      <c r="D39" s="146" t="s">
        <v>42</v>
      </c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</row>
    <row r="40" spans="4:43" ht="8.1" customHeight="1" x14ac:dyDescent="0.2"/>
    <row r="41" spans="4:43" x14ac:dyDescent="0.2">
      <c r="D41" s="145" t="s">
        <v>43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</row>
    <row r="42" spans="4:43" x14ac:dyDescent="0.2">
      <c r="D42" t="s">
        <v>52</v>
      </c>
      <c r="T42" s="152">
        <f>'Page 1'!AF55</f>
        <v>0</v>
      </c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</row>
    <row r="43" spans="4:43" ht="8.1" customHeight="1" x14ac:dyDescent="0.2">
      <c r="R43" s="20"/>
    </row>
    <row r="44" spans="4:43" x14ac:dyDescent="0.2">
      <c r="D44" s="150" t="s">
        <v>53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</row>
    <row r="45" spans="4:43" x14ac:dyDescent="0.2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</row>
    <row r="49" spans="4:44" x14ac:dyDescent="0.2">
      <c r="D49" s="1" t="s">
        <v>44</v>
      </c>
    </row>
    <row r="50" spans="4:44" ht="5.0999999999999996" customHeight="1" x14ac:dyDescent="0.2"/>
    <row r="51" spans="4:44" x14ac:dyDescent="0.2">
      <c r="F51" t="s">
        <v>19</v>
      </c>
      <c r="I51" s="144" t="str">
        <f>FirstName &amp;" "&amp; LastName</f>
        <v xml:space="preserve"> </v>
      </c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</row>
    <row r="52" spans="4:44" ht="3" customHeight="1" x14ac:dyDescent="0.2"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3"/>
      <c r="W52" s="3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4:44" x14ac:dyDescent="0.2">
      <c r="F53" t="s">
        <v>45</v>
      </c>
      <c r="H53" s="3"/>
      <c r="I53" s="143">
        <f>Tel</f>
        <v>0</v>
      </c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3"/>
      <c r="V53" s="3"/>
      <c r="W53" s="3"/>
      <c r="X53" s="3"/>
    </row>
    <row r="54" spans="4:44" ht="3" customHeight="1" x14ac:dyDescent="0.2">
      <c r="H54" s="3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3"/>
      <c r="V54" s="3"/>
      <c r="W54" s="3"/>
      <c r="X54" s="3"/>
    </row>
    <row r="55" spans="4:44" x14ac:dyDescent="0.2">
      <c r="F55" t="s">
        <v>46</v>
      </c>
      <c r="H55" s="3"/>
      <c r="I55" s="143">
        <f>Fax</f>
        <v>0</v>
      </c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3"/>
      <c r="V55" s="3"/>
      <c r="W55" s="3"/>
      <c r="X55" s="3"/>
    </row>
    <row r="56" spans="4:44" ht="3" customHeight="1" x14ac:dyDescent="0.2">
      <c r="H56" s="3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3"/>
      <c r="V56" s="3"/>
      <c r="W56" s="3"/>
      <c r="X56" s="3"/>
    </row>
    <row r="57" spans="4:44" x14ac:dyDescent="0.2">
      <c r="F57" t="s">
        <v>47</v>
      </c>
      <c r="L57" s="144">
        <f>Email</f>
        <v>0</v>
      </c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</row>
    <row r="58" spans="4:44" x14ac:dyDescent="0.2"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4:44" x14ac:dyDescent="0.2"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4:44" x14ac:dyDescent="0.2">
      <c r="D60" s="8" t="s">
        <v>67</v>
      </c>
    </row>
    <row r="63" spans="4:44" x14ac:dyDescent="0.2">
      <c r="E63" t="s">
        <v>31</v>
      </c>
      <c r="Z63" t="s">
        <v>33</v>
      </c>
    </row>
    <row r="65" spans="5:26" x14ac:dyDescent="0.2">
      <c r="E65" s="13" t="s">
        <v>48</v>
      </c>
      <c r="Z65" s="26" t="s">
        <v>48</v>
      </c>
    </row>
    <row r="66" spans="5:26" x14ac:dyDescent="0.2">
      <c r="Z66" s="26"/>
    </row>
    <row r="67" spans="5:26" x14ac:dyDescent="0.2">
      <c r="E67" s="13" t="s">
        <v>49</v>
      </c>
      <c r="Z67" s="26" t="s">
        <v>49</v>
      </c>
    </row>
    <row r="68" spans="5:26" x14ac:dyDescent="0.2">
      <c r="Z68" s="26"/>
    </row>
    <row r="69" spans="5:26" x14ac:dyDescent="0.2">
      <c r="E69" s="13" t="s">
        <v>50</v>
      </c>
      <c r="Z69" s="26" t="s">
        <v>50</v>
      </c>
    </row>
    <row r="70" spans="5:26" x14ac:dyDescent="0.2">
      <c r="Z70" s="26"/>
    </row>
    <row r="71" spans="5:26" x14ac:dyDescent="0.2">
      <c r="E71" s="13" t="s">
        <v>51</v>
      </c>
      <c r="Z71" s="26" t="s">
        <v>51</v>
      </c>
    </row>
  </sheetData>
  <sheetProtection algorithmName="SHA-512" hashValue="FZLU8xzMBDJeKNpeY+mDGgQew1WUVNqzOKFyzpAtzGsINpFbFIK1kDosM/AH1xjCXm5DwP6hjkO+uh7aT/a5qw==" saltValue="zokW0ADAmmGUX4oKqYSpCA==" spinCount="100000" sheet="1"/>
  <mergeCells count="17">
    <mergeCell ref="D41:AQ41"/>
    <mergeCell ref="I53:T53"/>
    <mergeCell ref="I55:T55"/>
    <mergeCell ref="L57:AR57"/>
    <mergeCell ref="AL1:AQ1"/>
    <mergeCell ref="H29:AQ29"/>
    <mergeCell ref="D37:AQ37"/>
    <mergeCell ref="C9:AQ9"/>
    <mergeCell ref="C11:AQ11"/>
    <mergeCell ref="H15:AQ22"/>
    <mergeCell ref="H26:AQ28"/>
    <mergeCell ref="I51:AR51"/>
    <mergeCell ref="H23:AQ23"/>
    <mergeCell ref="Y10:AE10"/>
    <mergeCell ref="D44:AQ45"/>
    <mergeCell ref="T42:AF42"/>
    <mergeCell ref="D39:AQ39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9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BE92"/>
  <sheetViews>
    <sheetView showGridLines="0" showRowColHeaders="0" showZeros="0" workbookViewId="0">
      <selection activeCell="BE33" sqref="BE33"/>
    </sheetView>
  </sheetViews>
  <sheetFormatPr baseColWidth="10" defaultRowHeight="12.75" x14ac:dyDescent="0.2"/>
  <cols>
    <col min="1" max="190" width="2.7109375" customWidth="1"/>
  </cols>
  <sheetData>
    <row r="1" spans="3:57" ht="15.75" x14ac:dyDescent="0.25">
      <c r="D1" s="2"/>
      <c r="F1" s="155" t="str">
        <f>'Page 2'!C9</f>
        <v>Software license agreement for teaching purposes (fixed-term)</v>
      </c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X1" s="48">
        <f>'Page 1'!AL1</f>
        <v>42401</v>
      </c>
      <c r="AY1" s="154"/>
      <c r="AZ1" s="154"/>
      <c r="BA1" s="154"/>
      <c r="BB1" s="15"/>
      <c r="BC1" s="15"/>
      <c r="BD1" s="15"/>
      <c r="BE1" s="15"/>
    </row>
    <row r="2" spans="3:57" ht="15.75" x14ac:dyDescent="0.25">
      <c r="D2" s="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B2" s="23" t="s">
        <v>8</v>
      </c>
      <c r="AC2" s="156">
        <f ca="1">'Page 1'!X9</f>
        <v>49403</v>
      </c>
      <c r="AD2" s="156"/>
      <c r="AE2" s="156"/>
      <c r="AF2" s="156"/>
      <c r="AG2" s="156"/>
      <c r="AH2" s="156"/>
      <c r="AI2" s="156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X2" s="16"/>
      <c r="BB2" s="15"/>
      <c r="BC2" s="15"/>
      <c r="BD2" s="15"/>
      <c r="BE2" s="15"/>
    </row>
    <row r="3" spans="3:57" ht="15.75" x14ac:dyDescent="0.25">
      <c r="D3" s="2"/>
      <c r="F3" s="155" t="s">
        <v>7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</row>
    <row r="12" spans="3:57" x14ac:dyDescent="0.2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85" spans="3:34" x14ac:dyDescent="0.2">
      <c r="AF85" s="14"/>
    </row>
    <row r="86" spans="3:34" x14ac:dyDescent="0.2">
      <c r="C86" t="s">
        <v>31</v>
      </c>
      <c r="AC86" t="s">
        <v>33</v>
      </c>
    </row>
    <row r="88" spans="3:34" x14ac:dyDescent="0.2">
      <c r="C88" t="s">
        <v>32</v>
      </c>
      <c r="G88" s="14" t="s">
        <v>5</v>
      </c>
      <c r="AC88" t="s">
        <v>32</v>
      </c>
      <c r="AG88" s="14" t="s">
        <v>5</v>
      </c>
    </row>
    <row r="91" spans="3:34" x14ac:dyDescent="0.2">
      <c r="AH91" s="14"/>
    </row>
    <row r="92" spans="3:34" x14ac:dyDescent="0.2">
      <c r="L92" s="14"/>
      <c r="M92" s="14"/>
      <c r="N92" s="14"/>
      <c r="O92" s="14"/>
    </row>
  </sheetData>
  <sheetProtection password="D205" sheet="1"/>
  <mergeCells count="4">
    <mergeCell ref="AX1:BA1"/>
    <mergeCell ref="F1:AV1"/>
    <mergeCell ref="F3:AV3"/>
    <mergeCell ref="AC2:AI2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21</vt:i4>
      </vt:variant>
    </vt:vector>
  </HeadingPairs>
  <TitlesOfParts>
    <vt:vector size="24" baseType="lpstr">
      <vt:lpstr>Page 1</vt:lpstr>
      <vt:lpstr>Page 2</vt:lpstr>
      <vt:lpstr>Page 3</vt:lpstr>
      <vt:lpstr>Address</vt:lpstr>
      <vt:lpstr>Address1</vt:lpstr>
      <vt:lpstr>Address2</vt:lpstr>
      <vt:lpstr>Address3</vt:lpstr>
      <vt:lpstr>Addresse</vt:lpstr>
      <vt:lpstr>City</vt:lpstr>
      <vt:lpstr>Country</vt:lpstr>
      <vt:lpstr>Dpt</vt:lpstr>
      <vt:lpstr>Email</vt:lpstr>
      <vt:lpstr>Fax</vt:lpstr>
      <vt:lpstr>FirstName</vt:lpstr>
      <vt:lpstr>LastName</vt:lpstr>
      <vt:lpstr>Name</vt:lpstr>
      <vt:lpstr>'Page 3'!OLE_LINK6</vt:lpstr>
      <vt:lpstr>State</vt:lpstr>
      <vt:lpstr>Tel</vt:lpstr>
      <vt:lpstr>Total</vt:lpstr>
      <vt:lpstr>Total2</vt:lpstr>
      <vt:lpstr>ZipCode</vt:lpstr>
      <vt:lpstr>'Page 1'!Zone_d_impression</vt:lpstr>
      <vt:lpstr>'Page 2'!Zone_d_impression</vt:lpstr>
    </vt:vector>
  </TitlesOfParts>
  <Company>ProSim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Castelain</dc:creator>
  <cp:lastModifiedBy>Isabelle Girard</cp:lastModifiedBy>
  <cp:lastPrinted>2014-07-31T07:30:44Z</cp:lastPrinted>
  <dcterms:created xsi:type="dcterms:W3CDTF">2005-07-01T07:51:44Z</dcterms:created>
  <dcterms:modified xsi:type="dcterms:W3CDTF">2024-01-18T14:45:08Z</dcterms:modified>
</cp:coreProperties>
</file>